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EstaPasta_de_trabalho"/>
  <mc:AlternateContent xmlns:mc="http://schemas.openxmlformats.org/markup-compatibility/2006">
    <mc:Choice Requires="x15">
      <x15ac:absPath xmlns:x15ac="http://schemas.microsoft.com/office/spreadsheetml/2010/11/ac" url="E:\OneDrive\1.JULYERME\Desktop\CSD\"/>
    </mc:Choice>
  </mc:AlternateContent>
  <xr:revisionPtr revIDLastSave="2" documentId="13_ncr:1_{50908E75-2835-400B-90F3-389431C8C429}" xr6:coauthVersionLast="36" xr6:coauthVersionMax="46" xr10:uidLastSave="{AA0DDCBD-3A33-4E56-B523-5787C41AA15D}"/>
  <bookViews>
    <workbookView xWindow="0" yWindow="0" windowWidth="23040" windowHeight="8652" tabRatio="923" xr2:uid="{00000000-000D-0000-FFFF-FFFF00000000}"/>
  </bookViews>
  <sheets>
    <sheet name="Aba_01" sheetId="14" r:id="rId1"/>
    <sheet name="Aba_02" sheetId="15" r:id="rId2"/>
    <sheet name="Aba_03" sheetId="11" r:id="rId3"/>
    <sheet name="Aba_04" sheetId="20" r:id="rId4"/>
    <sheet name="Aba_05" sheetId="21" r:id="rId5"/>
    <sheet name="Aba_06" sheetId="8" r:id="rId6"/>
    <sheet name="Aba_07" sheetId="9" r:id="rId7"/>
    <sheet name="Aba_08" sheetId="13" r:id="rId8"/>
  </sheets>
  <definedNames>
    <definedName name="_xlnm._FilterDatabase" localSheetId="2" hidden="1">Aba_03!$B$6:$B$36</definedName>
    <definedName name="_xlnm.Print_Area" localSheetId="0">Aba_01!$A$1:$J$51</definedName>
    <definedName name="_xlnm.Print_Area" localSheetId="1">Aba_02!$B$20:$E$74</definedName>
    <definedName name="_xlnm.Print_Area" localSheetId="2">Aba_03!$D$4:$N$37</definedName>
    <definedName name="_xlnm.Print_Area" localSheetId="3">Aba_04!$B$5:$G$48</definedName>
    <definedName name="_xlnm.Print_Area" localSheetId="4">Aba_05!$B$2:$H$85</definedName>
    <definedName name="_xlnm.Print_Area" localSheetId="5">Aba_06!$B$1:$H$56</definedName>
    <definedName name="_xlnm.Print_Area" localSheetId="7">Aba_08!$B$1:$R$70</definedName>
    <definedName name="Imagem_auto" localSheetId="1">INDIRECT("Aba_02!B"&amp;Aba_02!$D$57)</definedName>
    <definedName name="imagem_auto2">INDIRECT("Aba_02!B"&amp;Aba_02!$D$59)</definedName>
  </definedNames>
  <calcPr calcId="162913"/>
</workbook>
</file>

<file path=xl/calcChain.xml><?xml version="1.0" encoding="utf-8"?>
<calcChain xmlns="http://schemas.openxmlformats.org/spreadsheetml/2006/main">
  <c r="L36" i="11" l="1"/>
  <c r="K36" i="11"/>
  <c r="M36" i="11"/>
  <c r="E27" i="11" l="1"/>
  <c r="D19" i="9" l="1"/>
  <c r="H34" i="21"/>
  <c r="H35" i="21"/>
  <c r="H36" i="21"/>
  <c r="H37" i="21"/>
  <c r="H38" i="21"/>
  <c r="H39" i="21"/>
  <c r="H33" i="21"/>
  <c r="H51" i="21"/>
  <c r="H10" i="21"/>
  <c r="H11" i="21"/>
  <c r="H12" i="21"/>
  <c r="H13" i="21"/>
  <c r="H14" i="21"/>
  <c r="H15" i="21"/>
  <c r="G19" i="20"/>
  <c r="G18" i="20"/>
  <c r="G17" i="20"/>
  <c r="G16" i="20"/>
  <c r="G26" i="20"/>
  <c r="G27" i="20"/>
  <c r="G28" i="20"/>
  <c r="G29" i="20"/>
  <c r="G30" i="20"/>
  <c r="H23" i="21" l="1"/>
  <c r="H24" i="21"/>
  <c r="H25" i="21"/>
  <c r="H26" i="21"/>
  <c r="H22" i="21"/>
  <c r="H9" i="21"/>
  <c r="H16" i="21" s="1"/>
  <c r="F46" i="14" l="1"/>
  <c r="Q49" i="13" l="1"/>
  <c r="Q50" i="13"/>
  <c r="Q51" i="13"/>
  <c r="Q52" i="13"/>
  <c r="Q53" i="13"/>
  <c r="Q54" i="13"/>
  <c r="Q55" i="13"/>
  <c r="Q56" i="13"/>
  <c r="Q48" i="13"/>
  <c r="Q42" i="13"/>
  <c r="H60" i="21"/>
  <c r="H57" i="21"/>
  <c r="H56" i="21"/>
  <c r="H27" i="21"/>
  <c r="H28" i="21"/>
  <c r="H61" i="21" l="1"/>
  <c r="G21" i="8" s="1"/>
  <c r="G45" i="8" s="1"/>
  <c r="D12" i="13" s="1"/>
  <c r="H29" i="21"/>
  <c r="G17" i="8" s="1"/>
  <c r="G41" i="8" l="1"/>
  <c r="H84" i="21"/>
  <c r="H83" i="21"/>
  <c r="H82" i="21"/>
  <c r="H81" i="21"/>
  <c r="H80" i="21"/>
  <c r="H79" i="21"/>
  <c r="H78" i="21"/>
  <c r="H72" i="21"/>
  <c r="H71" i="21"/>
  <c r="H70" i="21"/>
  <c r="H69" i="21"/>
  <c r="H68" i="21"/>
  <c r="H73" i="21" l="1"/>
  <c r="G23" i="8" s="1"/>
  <c r="H85" i="21"/>
  <c r="G24" i="8" s="1"/>
  <c r="G48" i="8" s="1"/>
  <c r="D14" i="13" s="1"/>
  <c r="G47" i="8" l="1"/>
  <c r="G25" i="8"/>
  <c r="H50" i="21"/>
  <c r="H49" i="21"/>
  <c r="H48" i="21"/>
  <c r="H47" i="21"/>
  <c r="H46" i="21"/>
  <c r="G49" i="8" l="1"/>
  <c r="D23" i="15" s="1"/>
  <c r="D13" i="13"/>
  <c r="H52" i="21"/>
  <c r="G20" i="8" s="1"/>
  <c r="G44" i="8" s="1"/>
  <c r="D11" i="13" s="1"/>
  <c r="G41" i="20"/>
  <c r="G40" i="20"/>
  <c r="G39" i="20"/>
  <c r="G38" i="20"/>
  <c r="G43" i="20"/>
  <c r="G42" i="20"/>
  <c r="G37" i="20"/>
  <c r="G25" i="20"/>
  <c r="G15" i="20"/>
  <c r="G14" i="20"/>
  <c r="G44" i="20"/>
  <c r="G36" i="20"/>
  <c r="G35" i="20"/>
  <c r="G24" i="20"/>
  <c r="G13" i="20"/>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7" i="11"/>
  <c r="H40" i="21" l="1"/>
  <c r="G18" i="8" s="1"/>
  <c r="G42" i="8" s="1"/>
  <c r="G16" i="8"/>
  <c r="G45" i="20"/>
  <c r="G15" i="8" s="1"/>
  <c r="G39" i="8" s="1"/>
  <c r="D8" i="13" s="1"/>
  <c r="G31" i="20"/>
  <c r="G14" i="8" s="1"/>
  <c r="G38" i="8" s="1"/>
  <c r="D7" i="13" s="1"/>
  <c r="G20" i="20"/>
  <c r="G13" i="8" s="1"/>
  <c r="G37" i="8" s="1"/>
  <c r="E31" i="11"/>
  <c r="D6" i="13" l="1"/>
  <c r="G40" i="8"/>
  <c r="H41" i="21"/>
  <c r="G19" i="8" s="1"/>
  <c r="P70" i="13"/>
  <c r="O70" i="13"/>
  <c r="N70" i="13"/>
  <c r="M70" i="13"/>
  <c r="L70" i="13"/>
  <c r="K70" i="13"/>
  <c r="J70" i="13"/>
  <c r="I70" i="13"/>
  <c r="H70" i="13"/>
  <c r="G70" i="13"/>
  <c r="F70" i="13"/>
  <c r="E70" i="13"/>
  <c r="Q68" i="13"/>
  <c r="Q69" i="13"/>
  <c r="Q67" i="13"/>
  <c r="Q66" i="13"/>
  <c r="Q65" i="13"/>
  <c r="Q64" i="13"/>
  <c r="Q62" i="13"/>
  <c r="Q63" i="13"/>
  <c r="Q61" i="13"/>
  <c r="P57" i="13"/>
  <c r="O57" i="13"/>
  <c r="N57" i="13"/>
  <c r="M57" i="13"/>
  <c r="L57" i="13"/>
  <c r="K57" i="13"/>
  <c r="J57" i="13"/>
  <c r="I57" i="13"/>
  <c r="H57" i="13"/>
  <c r="G57" i="13"/>
  <c r="F57" i="13"/>
  <c r="E57" i="13"/>
  <c r="P44" i="13"/>
  <c r="O44" i="13"/>
  <c r="N44" i="13"/>
  <c r="M44" i="13"/>
  <c r="L44" i="13"/>
  <c r="K44" i="13"/>
  <c r="J44" i="13"/>
  <c r="I44" i="13"/>
  <c r="H44" i="13"/>
  <c r="G44" i="13"/>
  <c r="F44" i="13"/>
  <c r="E44" i="13"/>
  <c r="Q43" i="13"/>
  <c r="Q41" i="13"/>
  <c r="Q40" i="13"/>
  <c r="Q39" i="13"/>
  <c r="Q38" i="13"/>
  <c r="Q36" i="13"/>
  <c r="Q37" i="13"/>
  <c r="Q35" i="13"/>
  <c r="P29" i="13"/>
  <c r="O29" i="13"/>
  <c r="N29" i="13"/>
  <c r="M29" i="13"/>
  <c r="L29" i="13"/>
  <c r="K29" i="13"/>
  <c r="J29" i="13"/>
  <c r="I29" i="13"/>
  <c r="H29" i="13"/>
  <c r="G29" i="13"/>
  <c r="F29" i="13"/>
  <c r="E29" i="13"/>
  <c r="Q27" i="13"/>
  <c r="Q28" i="13"/>
  <c r="Q26" i="13"/>
  <c r="Q25" i="13"/>
  <c r="Q24" i="13"/>
  <c r="Q23" i="13"/>
  <c r="Q21" i="13"/>
  <c r="Q22" i="13"/>
  <c r="Q20" i="13"/>
  <c r="P15" i="13"/>
  <c r="O15" i="13"/>
  <c r="N15" i="13"/>
  <c r="M15" i="13"/>
  <c r="L15" i="13"/>
  <c r="K15" i="13"/>
  <c r="J15" i="13"/>
  <c r="I15" i="13"/>
  <c r="H15" i="13"/>
  <c r="G15" i="13"/>
  <c r="F15" i="13"/>
  <c r="E15" i="13"/>
  <c r="Q13" i="13"/>
  <c r="Q14" i="13"/>
  <c r="Q12" i="13"/>
  <c r="Q11" i="13"/>
  <c r="Q10" i="13"/>
  <c r="Q9" i="13"/>
  <c r="Q7" i="13"/>
  <c r="Q8" i="13"/>
  <c r="Q6" i="13"/>
  <c r="D9" i="9"/>
  <c r="C9" i="9"/>
  <c r="B9" i="9"/>
  <c r="G43" i="8" l="1"/>
  <c r="D10" i="13" s="1"/>
  <c r="D9" i="13"/>
  <c r="R9" i="13" s="1"/>
  <c r="D23" i="13" s="1"/>
  <c r="R23" i="13" s="1"/>
  <c r="D38" i="13" s="1"/>
  <c r="R38" i="13" s="1"/>
  <c r="D51" i="13" s="1"/>
  <c r="R51" i="13" s="1"/>
  <c r="D64" i="13" s="1"/>
  <c r="R64" i="13" s="1"/>
  <c r="R13" i="13"/>
  <c r="D27" i="13" s="1"/>
  <c r="R27" i="13" s="1"/>
  <c r="D42" i="13" s="1"/>
  <c r="R42" i="13" s="1"/>
  <c r="D55" i="13" s="1"/>
  <c r="R55" i="13" s="1"/>
  <c r="D68" i="13" s="1"/>
  <c r="R68" i="13" s="1"/>
  <c r="R14" i="13"/>
  <c r="D28" i="13" s="1"/>
  <c r="R28" i="13" s="1"/>
  <c r="D43" i="13" s="1"/>
  <c r="R43" i="13" s="1"/>
  <c r="D56" i="13" s="1"/>
  <c r="R56" i="13" s="1"/>
  <c r="D69" i="13" s="1"/>
  <c r="R69" i="13" s="1"/>
  <c r="Q44" i="13"/>
  <c r="Q57" i="13"/>
  <c r="R8" i="13"/>
  <c r="D22" i="13" s="1"/>
  <c r="R22" i="13" s="1"/>
  <c r="D37" i="13" s="1"/>
  <c r="R37" i="13" s="1"/>
  <c r="D50" i="13" s="1"/>
  <c r="R50" i="13" s="1"/>
  <c r="D63" i="13" s="1"/>
  <c r="R63" i="13" s="1"/>
  <c r="R7" i="13"/>
  <c r="D21" i="13" s="1"/>
  <c r="R21" i="13" s="1"/>
  <c r="D36" i="13" s="1"/>
  <c r="R36" i="13" s="1"/>
  <c r="D49" i="13" s="1"/>
  <c r="R49" i="13" s="1"/>
  <c r="D62" i="13" s="1"/>
  <c r="R62" i="13" s="1"/>
  <c r="Q15" i="13"/>
  <c r="Q29" i="13"/>
  <c r="Q70" i="13"/>
  <c r="R11" i="13"/>
  <c r="D25" i="13" s="1"/>
  <c r="R25" i="13" s="1"/>
  <c r="D40" i="13" s="1"/>
  <c r="R40" i="13" s="1"/>
  <c r="D53" i="13" s="1"/>
  <c r="R53" i="13" s="1"/>
  <c r="D66" i="13" s="1"/>
  <c r="R66" i="13" s="1"/>
  <c r="G28" i="8" l="1"/>
  <c r="G29" i="8"/>
  <c r="G22" i="8"/>
  <c r="G52" i="8"/>
  <c r="G46" i="8"/>
  <c r="G53" i="8"/>
  <c r="R6" i="13"/>
  <c r="G51" i="8" l="1"/>
  <c r="H44" i="8" s="1"/>
  <c r="D22" i="15"/>
  <c r="G30" i="8"/>
  <c r="G31" i="8" s="1"/>
  <c r="G54" i="8"/>
  <c r="G55" i="8" s="1"/>
  <c r="G56" i="8" s="1"/>
  <c r="H54" i="8" s="1"/>
  <c r="C10" i="9"/>
  <c r="B10" i="9"/>
  <c r="D10" i="9"/>
  <c r="H52" i="8"/>
  <c r="G27" i="8"/>
  <c r="H13" i="8" s="1"/>
  <c r="R10" i="13"/>
  <c r="D24" i="13" s="1"/>
  <c r="R24" i="13" s="1"/>
  <c r="D39" i="13" s="1"/>
  <c r="R39" i="13" s="1"/>
  <c r="D52" i="13" s="1"/>
  <c r="R52" i="13" s="1"/>
  <c r="D65" i="13" s="1"/>
  <c r="R65" i="13" s="1"/>
  <c r="D20" i="13"/>
  <c r="H37" i="8" l="1"/>
  <c r="H40" i="8"/>
  <c r="H49" i="8"/>
  <c r="H43" i="8"/>
  <c r="H42" i="8"/>
  <c r="H47" i="8"/>
  <c r="H46" i="8"/>
  <c r="H45" i="8"/>
  <c r="H38" i="8"/>
  <c r="H51" i="8"/>
  <c r="H41" i="8"/>
  <c r="H53" i="8"/>
  <c r="H39" i="8"/>
  <c r="H48" i="8"/>
  <c r="G32" i="8"/>
  <c r="H30" i="8" s="1"/>
  <c r="H55" i="8"/>
  <c r="H29" i="8"/>
  <c r="H27" i="8"/>
  <c r="H24" i="8"/>
  <c r="H25" i="8"/>
  <c r="H28" i="8"/>
  <c r="H22" i="8"/>
  <c r="H18" i="8"/>
  <c r="H21" i="8"/>
  <c r="H15" i="8"/>
  <c r="H20" i="8"/>
  <c r="H14" i="8"/>
  <c r="H17" i="8"/>
  <c r="H16" i="8"/>
  <c r="H19" i="8"/>
  <c r="H23" i="8"/>
  <c r="D15" i="13"/>
  <c r="R20" i="13"/>
  <c r="H31" i="8" l="1"/>
  <c r="R12" i="13"/>
  <c r="D35" i="13"/>
  <c r="D26" i="13" l="1"/>
  <c r="R15" i="13"/>
  <c r="R35" i="13"/>
  <c r="R26" i="13" l="1"/>
  <c r="D29" i="13"/>
  <c r="D48" i="13"/>
  <c r="D41" i="13" l="1"/>
  <c r="R29" i="13"/>
  <c r="R48" i="13"/>
  <c r="R41" i="13" l="1"/>
  <c r="D44" i="13"/>
  <c r="D61" i="13"/>
  <c r="D54" i="13" l="1"/>
  <c r="R44" i="13"/>
  <c r="R61" i="13"/>
  <c r="R54" i="13" l="1"/>
  <c r="D57" i="13"/>
  <c r="D67" i="13" l="1"/>
  <c r="R57" i="13"/>
  <c r="R67" i="13" l="1"/>
  <c r="R70" i="13" s="1"/>
  <c r="D70" i="13"/>
</calcChain>
</file>

<file path=xl/sharedStrings.xml><?xml version="1.0" encoding="utf-8"?>
<sst xmlns="http://schemas.openxmlformats.org/spreadsheetml/2006/main" count="410" uniqueCount="256">
  <si>
    <t>TOTAL</t>
  </si>
  <si>
    <t>Especificação</t>
  </si>
  <si>
    <t>Unidade</t>
  </si>
  <si>
    <t>Total</t>
  </si>
  <si>
    <t>Pessoal Interno (UEM)</t>
  </si>
  <si>
    <t>Diárias</t>
  </si>
  <si>
    <t>Material de Consumo</t>
  </si>
  <si>
    <t xml:space="preserve">Bolsistas </t>
  </si>
  <si>
    <t>Serv. Terc. Pessoa Física</t>
  </si>
  <si>
    <t>Pessoal Externo</t>
  </si>
  <si>
    <t>Serv. Terc. Pessoa Jurídica</t>
  </si>
  <si>
    <t xml:space="preserve">Equipamentos e Material Permanente </t>
  </si>
  <si>
    <t>Obras e instalações</t>
  </si>
  <si>
    <t>Subunidade ou órgãos proponentes</t>
  </si>
  <si>
    <t>Centro</t>
  </si>
  <si>
    <t>Orçamento Gerencial</t>
  </si>
  <si>
    <t>Descrição das Atividades</t>
  </si>
  <si>
    <t>Indicador físico</t>
  </si>
  <si>
    <t>Previsão de Execução do Objeto (mês/ano)</t>
  </si>
  <si>
    <t>%</t>
  </si>
  <si>
    <t>Total              (R$)</t>
  </si>
  <si>
    <t xml:space="preserve">% </t>
  </si>
  <si>
    <t>Nº</t>
  </si>
  <si>
    <t>Etapa/Fase de Execução</t>
  </si>
  <si>
    <t>Início*</t>
  </si>
  <si>
    <t>Fim*</t>
  </si>
  <si>
    <t>1.</t>
  </si>
  <si>
    <t>2.</t>
  </si>
  <si>
    <t>3.</t>
  </si>
  <si>
    <t>4.</t>
  </si>
  <si>
    <t>TOTAL – Início e Conclusão do Objeto</t>
  </si>
  <si>
    <t>Subtotal</t>
  </si>
  <si>
    <t>Valor Unitário</t>
  </si>
  <si>
    <t>Destino e Finalidade</t>
  </si>
  <si>
    <t>PROJETO DE PRESTAÇÃO DE SERVIÇOS</t>
  </si>
  <si>
    <t xml:space="preserve">Valor Total </t>
  </si>
  <si>
    <t xml:space="preserve">Indique qual é o enquadramento do proponente: </t>
  </si>
  <si>
    <t xml:space="preserve">           a) Órgão da Administração descentralizada</t>
  </si>
  <si>
    <t xml:space="preserve">            b) Órgão da Administração centralizada</t>
  </si>
  <si>
    <t>Nota: 1) Quando o proponente for projeto for órgão da administração descentralizada, considerar: 65% para subunidade ou órgão proponente, 15% para os centros pertinentes e 20% para compor o orçamento Gerencial (Resolução 130/2022, Art. 7º inciso I)</t>
  </si>
  <si>
    <t>Nota: 2) Quando o proponente for projeto for órgão da administração centralizada, considerar: 50% para o órgão proponente, 50% para compor o orçamento Gerencial (Resolução 130/2022, Art. 7º inciso I)</t>
  </si>
  <si>
    <t>Valor Projeto</t>
  </si>
  <si>
    <t>Elemento da Despesa</t>
  </si>
  <si>
    <t>MÊS (ANO 1)</t>
  </si>
  <si>
    <t>MÊS (ANO 3)</t>
  </si>
  <si>
    <t>MÊS (ANO 2)</t>
  </si>
  <si>
    <t>MÊS (ANO 4)</t>
  </si>
  <si>
    <t>MÊS (ANO 5)</t>
  </si>
  <si>
    <t xml:space="preserve">Metas a serem atingidas </t>
  </si>
  <si>
    <t>Coordenadoria de Serviços e Desenvolvimento Regional</t>
  </si>
  <si>
    <t>Ciências Exatas e da Terra</t>
  </si>
  <si>
    <t>Ciências Biológicas</t>
  </si>
  <si>
    <t>Engenharias</t>
  </si>
  <si>
    <t>Ciências da Saúde</t>
  </si>
  <si>
    <t>Ciências Agrárias</t>
  </si>
  <si>
    <t>Ciências Sociais Aplicadas</t>
  </si>
  <si>
    <t>Ciências Humanas</t>
  </si>
  <si>
    <t>Linguística, Letras e Artes</t>
  </si>
  <si>
    <t>Comunicação</t>
  </si>
  <si>
    <t>Cultura</t>
  </si>
  <si>
    <t>Direitos Humanos e Justiça</t>
  </si>
  <si>
    <t>Educação</t>
  </si>
  <si>
    <t>Meio Ambiente</t>
  </si>
  <si>
    <t>Saúde</t>
  </si>
  <si>
    <t>Tecnologia e Produção</t>
  </si>
  <si>
    <t>Trabalho</t>
  </si>
  <si>
    <t>1 - Erradicação da Pobreza</t>
  </si>
  <si>
    <t xml:space="preserve">2 - Fome Zero </t>
  </si>
  <si>
    <t>3 -  Boa saúde e bem-estar</t>
  </si>
  <si>
    <t>4 - Educação de qualidade</t>
  </si>
  <si>
    <t>5 - Igualdade de Gênero</t>
  </si>
  <si>
    <t>6 - Água limpa e saneamento</t>
  </si>
  <si>
    <t>7 - Energia acessível e limpa</t>
  </si>
  <si>
    <t>8 - Trabalho decente e crescimento econômico</t>
  </si>
  <si>
    <t>9 - Indústria, inovação e infraestrutura</t>
  </si>
  <si>
    <t>10 - Redução das Desigualdades</t>
  </si>
  <si>
    <t>11 - Cidades e Comunidades Sustentáveis</t>
  </si>
  <si>
    <t>12 - Consumo e produção responsáveis</t>
  </si>
  <si>
    <t>13 - Combate ás alterações climáticas</t>
  </si>
  <si>
    <t>14 - Vida na água</t>
  </si>
  <si>
    <t>15 - Vida Terrestre</t>
  </si>
  <si>
    <t>16 - Paz, justiça e instituições fortes</t>
  </si>
  <si>
    <t>17 - Parcerias e Meios de Implementação</t>
  </si>
  <si>
    <t>Endereço:</t>
  </si>
  <si>
    <t>Cidade:</t>
  </si>
  <si>
    <t>UF:</t>
  </si>
  <si>
    <t>CEP:</t>
  </si>
  <si>
    <t xml:space="preserve">Telefone /Celular: </t>
  </si>
  <si>
    <t>E-mail:</t>
  </si>
  <si>
    <t xml:space="preserve">Responsável Legal: </t>
  </si>
  <si>
    <t>Função:</t>
  </si>
  <si>
    <t>CPF:</t>
  </si>
  <si>
    <t xml:space="preserve">Lotação Funcional: </t>
  </si>
  <si>
    <t>Formação Profissional:</t>
  </si>
  <si>
    <t>Titulação:</t>
  </si>
  <si>
    <t>CNAE:</t>
  </si>
  <si>
    <t>Pessoa Física/ Jurídica de Direito:</t>
  </si>
  <si>
    <t xml:space="preserve">CNPJ/MF: </t>
  </si>
  <si>
    <t>Passagens e Despesas com Locomoção</t>
  </si>
  <si>
    <t>Obrigações Tributárias e Contributivas</t>
  </si>
  <si>
    <t>Passagens e Desp. Locomoção</t>
  </si>
  <si>
    <t>Bolsistas</t>
  </si>
  <si>
    <t xml:space="preserve">Manut. Conserv. bens imóveis </t>
  </si>
  <si>
    <t xml:space="preserve">Equip. Material Permanente </t>
  </si>
  <si>
    <t>Saldo</t>
  </si>
  <si>
    <t>* Entende-se por mês 1 (um) o mês de início das atividades do projeto.</t>
  </si>
  <si>
    <t>informações Adicionais</t>
  </si>
  <si>
    <t>Assinatura do Coordenador</t>
  </si>
  <si>
    <t>Maringá,</t>
  </si>
  <si>
    <t>5.</t>
  </si>
  <si>
    <t>Prestação de Contas</t>
  </si>
  <si>
    <t xml:space="preserve"> Elaboração de Relatório Anual e de Encerramento</t>
  </si>
  <si>
    <t>II. EQUIPE DO PROJETO</t>
  </si>
  <si>
    <t>PLANO DE TRABALHO</t>
  </si>
  <si>
    <t>5. CUSTO TOTAL DO PROJETO</t>
  </si>
  <si>
    <t xml:space="preserve"> Valor de Custeio:</t>
  </si>
  <si>
    <t xml:space="preserve">Valor de Capital: </t>
  </si>
  <si>
    <t>6. DETALHAMENTO DO PROJETO</t>
  </si>
  <si>
    <t>O período de execução será de:</t>
  </si>
  <si>
    <t>6.5 Previsão das Fontes de Recursos</t>
  </si>
  <si>
    <t>6.4 Público-alvo e beneficiários</t>
  </si>
  <si>
    <t xml:space="preserve">6.7 Grande área do CNPQ </t>
  </si>
  <si>
    <r>
      <t xml:space="preserve">6.8 Área Temática </t>
    </r>
    <r>
      <rPr>
        <sz val="10"/>
        <color rgb="FF000000"/>
        <rFont val="Arial"/>
        <family val="2"/>
      </rPr>
      <t>(atividades de extensão)</t>
    </r>
  </si>
  <si>
    <t>6.9 ODS que o projeto está associado</t>
  </si>
  <si>
    <t>1.1</t>
  </si>
  <si>
    <t>2.2</t>
  </si>
  <si>
    <t>3.3</t>
  </si>
  <si>
    <t>4.4</t>
  </si>
  <si>
    <t>1.2</t>
  </si>
  <si>
    <t>1.3</t>
  </si>
  <si>
    <t>1.4</t>
  </si>
  <si>
    <t>2.1</t>
  </si>
  <si>
    <t>2.3</t>
  </si>
  <si>
    <t>3.1</t>
  </si>
  <si>
    <t>3.2</t>
  </si>
  <si>
    <t>4.1</t>
  </si>
  <si>
    <t>4.2</t>
  </si>
  <si>
    <t>4.3</t>
  </si>
  <si>
    <t>5.1</t>
  </si>
  <si>
    <t>5.2</t>
  </si>
  <si>
    <t>5.3</t>
  </si>
  <si>
    <t>6.1</t>
  </si>
  <si>
    <t>6.2</t>
  </si>
  <si>
    <t>6.3</t>
  </si>
  <si>
    <t>7.1</t>
  </si>
  <si>
    <t>7.2</t>
  </si>
  <si>
    <t>7.3</t>
  </si>
  <si>
    <t>2.4</t>
  </si>
  <si>
    <t>3.4</t>
  </si>
  <si>
    <t>5.4</t>
  </si>
  <si>
    <t>6.4</t>
  </si>
  <si>
    <t>7.4</t>
  </si>
  <si>
    <t>6.3 Metas a serem alcançadas</t>
  </si>
  <si>
    <t>Execução do projeto</t>
  </si>
  <si>
    <t>Execução Financeira</t>
  </si>
  <si>
    <t>FILTRAR</t>
  </si>
  <si>
    <t>PLANO DE APLICAÇÃO</t>
  </si>
  <si>
    <t>1.1 Diárias</t>
  </si>
  <si>
    <t>1.2 Passagens e Despesas com Locomoção</t>
  </si>
  <si>
    <t>Qtde</t>
  </si>
  <si>
    <t>1.3 Material de Consumo</t>
  </si>
  <si>
    <t>Meio de Transporte</t>
  </si>
  <si>
    <t>elemento Despesa</t>
  </si>
  <si>
    <r>
      <t xml:space="preserve">Essa sessão refere-se aos recursos classificados como Categoria econômica: </t>
    </r>
    <r>
      <rPr>
        <b/>
        <sz val="8"/>
        <color rgb="FF000000"/>
        <rFont val="Arial"/>
        <family val="2"/>
        <scheme val="minor"/>
      </rPr>
      <t>3. Despesa corrente</t>
    </r>
    <r>
      <rPr>
        <sz val="8"/>
        <color rgb="FF000000"/>
        <rFont val="Arial"/>
        <family val="2"/>
        <scheme val="minor"/>
      </rPr>
      <t xml:space="preserve">;  Grupo de Natureza: </t>
    </r>
    <r>
      <rPr>
        <b/>
        <sz val="8"/>
        <color rgb="FF000000"/>
        <rFont val="Arial"/>
        <family val="2"/>
        <scheme val="minor"/>
      </rPr>
      <t>3. Outras Despesas correntes</t>
    </r>
    <r>
      <rPr>
        <sz val="8"/>
        <color rgb="FF000000"/>
        <rFont val="Arial"/>
        <family val="2"/>
        <scheme val="minor"/>
      </rPr>
      <t xml:space="preserve">; Modalidade de Aplicação: </t>
    </r>
    <r>
      <rPr>
        <b/>
        <sz val="8"/>
        <color rgb="FF000000"/>
        <rFont val="Arial"/>
        <family val="2"/>
        <scheme val="minor"/>
      </rPr>
      <t>90. Aplicações Diretas.</t>
    </r>
    <r>
      <rPr>
        <sz val="8"/>
        <color rgb="FF000000"/>
        <rFont val="Arial"/>
        <family val="2"/>
        <scheme val="minor"/>
      </rPr>
      <t xml:space="preserve"> </t>
    </r>
    <r>
      <rPr>
        <b/>
        <sz val="8"/>
        <color rgb="FF002060"/>
        <rFont val="Arial"/>
        <family val="2"/>
        <scheme val="minor"/>
      </rPr>
      <t xml:space="preserve"> (3.3.90.XX.XX)</t>
    </r>
  </si>
  <si>
    <t>Elemento  de Despesa</t>
  </si>
  <si>
    <t>TOTAL  - Custeio - Passagem e Despesas com Locomoção</t>
  </si>
  <si>
    <t>Nota:  Caso o projeto necessite de Material biológico, farmacológico, laboratorial, químicos, etc. que precise ser importado, deve ser informado na especificação desse produto. Além disso, despesas com taxa de importação deverão ser previstas na rubrica (Serviço de terceiro - pessoa jurídica</t>
  </si>
  <si>
    <t>PLANO DE APLICAÇÃO (continuação)</t>
  </si>
  <si>
    <t>PLANO DE TRABALHO (continuação)</t>
  </si>
  <si>
    <t>1. DESPESAS DE CUSTEIO</t>
  </si>
  <si>
    <t>TOTAL  - Custeio - Diárias</t>
  </si>
  <si>
    <t>TOTAL Custeio - Material de Consumo</t>
  </si>
  <si>
    <t>Nome</t>
  </si>
  <si>
    <t>Lotação</t>
  </si>
  <si>
    <t>TOTAL  - Serviço de terceiro pessoa física - pessoal interno</t>
  </si>
  <si>
    <t>Enqua -dramento</t>
  </si>
  <si>
    <t>Obrigações Patronais (INSS)</t>
  </si>
  <si>
    <t>TOTAL  - Serviço de terceiro pessoa física - pessoal externo</t>
  </si>
  <si>
    <t>1.5 Serviços de terceiro pessoa física</t>
  </si>
  <si>
    <t>1.4 Bolsas</t>
  </si>
  <si>
    <t>Modalidade de Bolsa</t>
  </si>
  <si>
    <t>Curso / Formação</t>
  </si>
  <si>
    <t>1.6 Serviços de terceiro pessoa jurídica</t>
  </si>
  <si>
    <t>Descrição / Especificação</t>
  </si>
  <si>
    <t>TOTAL  - Serviço de terceiro pessoa jurídica</t>
  </si>
  <si>
    <t>2. DESPESAS DE INVESTIMENTO</t>
  </si>
  <si>
    <t>2.1  Obras e Instalações</t>
  </si>
  <si>
    <t>2.2  Equipamento e Material Permanente</t>
  </si>
  <si>
    <t>TOTAL  - Investimento: Equipamentos e Material Permanente</t>
  </si>
  <si>
    <t>TOTAL  -  Investimento: Obras e Instalação</t>
  </si>
  <si>
    <t xml:space="preserve">Identidade: </t>
  </si>
  <si>
    <t>Identidade:</t>
  </si>
  <si>
    <r>
      <t xml:space="preserve">Órgão/Entidade </t>
    </r>
    <r>
      <rPr>
        <i/>
        <sz val="8"/>
        <color rgb="FF000000"/>
        <rFont val="Arial"/>
        <family val="2"/>
      </rPr>
      <t>(razão social)</t>
    </r>
    <r>
      <rPr>
        <sz val="8"/>
        <color rgb="FF000000"/>
        <rFont val="Arial"/>
        <family val="2"/>
      </rPr>
      <t>:</t>
    </r>
  </si>
  <si>
    <r>
      <t xml:space="preserve">Cidade </t>
    </r>
    <r>
      <rPr>
        <i/>
        <sz val="8"/>
        <color rgb="FF000000"/>
        <rFont val="Arial"/>
        <family val="2"/>
      </rPr>
      <t>(de domicílio)</t>
    </r>
    <r>
      <rPr>
        <sz val="12"/>
        <color rgb="FF000000"/>
        <rFont val="Arial"/>
        <family val="2"/>
      </rPr>
      <t>:</t>
    </r>
  </si>
  <si>
    <t>Primeiro</t>
  </si>
  <si>
    <t>Segundo</t>
  </si>
  <si>
    <t xml:space="preserve">Carga Horária </t>
  </si>
  <si>
    <t>1.5</t>
  </si>
  <si>
    <t>1.5.1</t>
  </si>
  <si>
    <t>1.6</t>
  </si>
  <si>
    <t>Valor Mensal</t>
  </si>
  <si>
    <t>Valor Anual</t>
  </si>
  <si>
    <t>TOTAL - Custeio: Bolsas</t>
  </si>
  <si>
    <t>TOTAL  - Manutenção e Conservação de Bens</t>
  </si>
  <si>
    <t xml:space="preserve">     1.6.1  Manutenção e Conservação de Bens </t>
  </si>
  <si>
    <t xml:space="preserve">     1.5.2 Pessoal Externo</t>
  </si>
  <si>
    <t xml:space="preserve">     1.5.1 Pessoal interno (UEM)</t>
  </si>
  <si>
    <t>SUBTOTAL - CUSTEIO</t>
  </si>
  <si>
    <t>SUBTOTAL - INVESTIMENTO</t>
  </si>
  <si>
    <t>Percentual de custos imputados</t>
  </si>
  <si>
    <t>Valor</t>
  </si>
  <si>
    <t xml:space="preserve">Manutenção/conservação de bens imóveis </t>
  </si>
  <si>
    <t>3.1  QUADRO RESUMO - ANUAL</t>
  </si>
  <si>
    <t>4. PREVISÃO DE DISTRIBUIÇÃO DOS CUSTOS IMPUTADOS</t>
  </si>
  <si>
    <t>Serv. Terc. PJ</t>
  </si>
  <si>
    <t>Serv. Terc. PF</t>
  </si>
  <si>
    <t>TOTAL (Custeio + Investimento)</t>
  </si>
  <si>
    <t xml:space="preserve">ou </t>
  </si>
  <si>
    <t>anos</t>
  </si>
  <si>
    <t>meses</t>
  </si>
  <si>
    <t>6.1 Descrição do Projeto</t>
  </si>
  <si>
    <t>3. PRAZO DE EXECUÇÃO</t>
  </si>
  <si>
    <t xml:space="preserve">4. ACOMPANHAMENTO: </t>
  </si>
  <si>
    <t>6.2 Metodologia para execução do projeto</t>
  </si>
  <si>
    <t>7. Equipe do Projeto</t>
  </si>
  <si>
    <t>e-mail</t>
  </si>
  <si>
    <t>telefone</t>
  </si>
  <si>
    <r>
      <t>N</t>
    </r>
    <r>
      <rPr>
        <b/>
        <vertAlign val="superscript"/>
        <sz val="12"/>
        <color rgb="FF000000"/>
        <rFont val="Arial"/>
        <family val="2"/>
      </rPr>
      <t>o</t>
    </r>
    <r>
      <rPr>
        <b/>
        <sz val="12"/>
        <color rgb="FF000000"/>
        <rFont val="Arial"/>
        <family val="2"/>
      </rPr>
      <t xml:space="preserve"> </t>
    </r>
  </si>
  <si>
    <t>Preencha o percentual de reserva técnica, se cabível</t>
  </si>
  <si>
    <t>Geral</t>
  </si>
  <si>
    <t>Serviço de Terceiros   Pessoa Física</t>
  </si>
  <si>
    <t>Serviço de Terceiros  Pessoa Jurídica</t>
  </si>
  <si>
    <t>SUBTOTAL  (itens I a IX da Resolução 080/2023-CAD)</t>
  </si>
  <si>
    <t xml:space="preserve">Item X - Reserva Técnica </t>
  </si>
  <si>
    <t xml:space="preserve">Item XI - Custos Imputados </t>
  </si>
  <si>
    <t>3.2  QUADRO RESUMO - PERÍODO TOTAL</t>
  </si>
  <si>
    <t xml:space="preserve">Previsão de Início e Término: </t>
  </si>
  <si>
    <t>8.  CRONOGRAMA DE ATIVIDADES</t>
  </si>
  <si>
    <t>2.2 CONTRATANTE</t>
  </si>
  <si>
    <t>Encargos Patronais</t>
  </si>
  <si>
    <t>Item XIII - PASEP</t>
  </si>
  <si>
    <t>Percentual destinado ao Pagamento do PASEP</t>
  </si>
  <si>
    <t>Item XIV - DREM</t>
  </si>
  <si>
    <t>Preencha o percentual para custear a DREM</t>
  </si>
  <si>
    <t xml:space="preserve">I. IDENTIFICAÇÃO </t>
  </si>
  <si>
    <t xml:space="preserve">   1. (TÍTULO):</t>
  </si>
  <si>
    <t>6.6 Resultados Esperados</t>
  </si>
  <si>
    <t>adicione linhas  "acima", se julgar necessário</t>
  </si>
  <si>
    <r>
      <t xml:space="preserve">6.CRONOGRAMA DE DESEMBOLSO </t>
    </r>
    <r>
      <rPr>
        <i/>
        <sz val="10"/>
        <color theme="1"/>
        <rFont val="Arial"/>
        <family val="2"/>
      </rPr>
      <t xml:space="preserve">(Em R$) </t>
    </r>
    <r>
      <rPr>
        <b/>
        <sz val="12"/>
        <color theme="1"/>
        <rFont val="Arial"/>
        <family val="2"/>
      </rPr>
      <t>- CONTINUAÇÃO</t>
    </r>
  </si>
  <si>
    <t>5. DISPOSIÇÕES GERAIS</t>
  </si>
  <si>
    <t>6. ANEXO</t>
  </si>
  <si>
    <r>
      <t xml:space="preserve">6.1 CRONOGRAMA DE DESEMBOLSO </t>
    </r>
    <r>
      <rPr>
        <i/>
        <sz val="10"/>
        <color theme="1"/>
        <rFont val="Arial"/>
        <family val="2"/>
      </rPr>
      <t>(Em R$)</t>
    </r>
  </si>
  <si>
    <t>Os projetos com duração superior a 12 (doze) meses devem apresentar, no prazo máximo de 30 (trinta) dias após o vencimento dos respectivos períodos:
   I - relatório anual, no encerramento do ano civil;
   II - relatório final, no encerramento do projeto.</t>
  </si>
  <si>
    <t>Observação: Caso o projeto envolva construções e/ou reformas, deve ser acrescido projeto próprio, aprovado pelos órgãos competentes, acompanhado de cronograma físico-financeiro da obra. (Res. 080/2023-CAD Art. 19o  § 2º).</t>
  </si>
  <si>
    <t>OK</t>
  </si>
  <si>
    <t xml:space="preserve">2.1 COORDENADOR(A) / EXECUTOR(A):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</si>
</sst>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R$&quot;\ * #,##0.00_-;\-&quot;R$&quot;\ * #,##0.00_-;_-&quot;R$&quot;\ * &quot;-&quot;??_-;_-@_-"/>
    <numFmt numFmtId="43" formatCode="_-* #,##0.00_-;\-* #,##0.00_-;_-* &quot;-&quot;??_-;_-@_-"/>
    <numFmt numFmtId="164" formatCode="_-&quot;R$&quot;\ * #,##0.00_-;\-&quot;R$&quot;\ * #,##0.00_-;_-&quot;R$&quot;\ * &quot;-&quot;??_-;_-@"/>
    <numFmt numFmtId="165" formatCode="##,###,###,#\-##"/>
    <numFmt numFmtId="166" formatCode="\(##\)\ #####\-####"/>
    <numFmt numFmtId="167" formatCode="##&quot;.&quot;###&quot;-&quot;###"/>
    <numFmt numFmtId="168" formatCode="##&quot;.&quot;###&quot;.&quot;###&quot;/&quot;####&quot;-&quot;##"/>
    <numFmt numFmtId="169" formatCode="###&quot;.&quot;###&quot;.&quot;###&quot;-&quot;##"/>
    <numFmt numFmtId="170" formatCode="#,##0.00_ ;\-#,##0.00\ "/>
    <numFmt numFmtId="171" formatCode="#,##0_ ;\-#,##0\ "/>
    <numFmt numFmtId="172" formatCode="[$-F800]dddd\,\ mmmm\ dd\,\ yyyy"/>
    <numFmt numFmtId="173" formatCode="[$-416]mmm\-yy;@"/>
    <numFmt numFmtId="174" formatCode="_-* #,##0_-;\-* #,##0_-;_-* &quot;-&quot;??_-;_-@_-"/>
  </numFmts>
  <fonts count="61" x14ac:knownFonts="1">
    <font>
      <sz val="10"/>
      <color rgb="FF000000"/>
      <name val="Arial"/>
      <scheme val="minor"/>
    </font>
    <font>
      <b/>
      <sz val="10"/>
      <color theme="1"/>
      <name val="Arial"/>
      <family val="2"/>
    </font>
    <font>
      <sz val="10"/>
      <color theme="1"/>
      <name val="Arial"/>
      <family val="2"/>
    </font>
    <font>
      <sz val="10"/>
      <color rgb="FF000000"/>
      <name val="Arial"/>
      <family val="2"/>
    </font>
    <font>
      <sz val="9"/>
      <color theme="1"/>
      <name val="Arial"/>
      <family val="2"/>
    </font>
    <font>
      <sz val="11"/>
      <color rgb="FF000000"/>
      <name val="Arial"/>
      <family val="2"/>
    </font>
    <font>
      <sz val="10"/>
      <color rgb="FF000000"/>
      <name val="Arial"/>
      <family val="2"/>
      <scheme val="minor"/>
    </font>
    <font>
      <b/>
      <sz val="10"/>
      <name val="Arial"/>
      <family val="2"/>
    </font>
    <font>
      <i/>
      <sz val="12"/>
      <color rgb="FF000000"/>
      <name val="Arial"/>
      <family val="2"/>
    </font>
    <font>
      <i/>
      <sz val="10"/>
      <color rgb="FF000000"/>
      <name val="Arial"/>
      <family val="2"/>
      <scheme val="minor"/>
    </font>
    <font>
      <sz val="12"/>
      <color rgb="FF000000"/>
      <name val="Arial"/>
      <family val="2"/>
      <scheme val="minor"/>
    </font>
    <font>
      <b/>
      <sz val="12"/>
      <color theme="1"/>
      <name val="Arial"/>
      <family val="2"/>
    </font>
    <font>
      <sz val="11"/>
      <color theme="1"/>
      <name val="Arial"/>
      <family val="2"/>
    </font>
    <font>
      <b/>
      <sz val="11"/>
      <color theme="1"/>
      <name val="Arial"/>
      <family val="2"/>
    </font>
    <font>
      <sz val="11"/>
      <name val="Arial"/>
      <family val="2"/>
    </font>
    <font>
      <b/>
      <sz val="12"/>
      <color rgb="FF000000"/>
      <name val="Arial"/>
      <family val="2"/>
    </font>
    <font>
      <sz val="11"/>
      <color rgb="FF000000"/>
      <name val="Arial"/>
      <family val="2"/>
      <scheme val="minor"/>
    </font>
    <font>
      <sz val="12"/>
      <color rgb="FF000000"/>
      <name val="Arial"/>
      <family val="2"/>
    </font>
    <font>
      <i/>
      <sz val="10"/>
      <color rgb="FF000000"/>
      <name val="Arial"/>
      <family val="2"/>
    </font>
    <font>
      <b/>
      <sz val="11"/>
      <color rgb="FF000000"/>
      <name val="Arial"/>
      <family val="2"/>
    </font>
    <font>
      <b/>
      <sz val="11"/>
      <color rgb="FF000000"/>
      <name val="Arial"/>
      <family val="2"/>
      <scheme val="minor"/>
    </font>
    <font>
      <sz val="10"/>
      <color rgb="FF000000"/>
      <name val="Arial"/>
      <family val="2"/>
      <scheme val="minor"/>
    </font>
    <font>
      <b/>
      <sz val="10"/>
      <color rgb="FF000000"/>
      <name val="Arial"/>
      <family val="2"/>
      <scheme val="minor"/>
    </font>
    <font>
      <i/>
      <sz val="10"/>
      <color theme="1"/>
      <name val="Arial"/>
      <family val="2"/>
    </font>
    <font>
      <sz val="10"/>
      <color theme="0"/>
      <name val="Arial"/>
      <family val="2"/>
      <scheme val="minor"/>
    </font>
    <font>
      <vertAlign val="superscript"/>
      <sz val="12"/>
      <color rgb="FF000000"/>
      <name val="Arial"/>
      <family val="2"/>
    </font>
    <font>
      <b/>
      <sz val="3"/>
      <color rgb="FF000000"/>
      <name val="Arial"/>
      <family val="2"/>
    </font>
    <font>
      <b/>
      <vertAlign val="superscript"/>
      <sz val="12"/>
      <color rgb="FF000000"/>
      <name val="Arial"/>
      <family val="2"/>
    </font>
    <font>
      <vertAlign val="superscript"/>
      <sz val="11"/>
      <color rgb="FF000000"/>
      <name val="Arial"/>
      <family val="2"/>
    </font>
    <font>
      <sz val="10"/>
      <color rgb="FFFF0000"/>
      <name val="Arial"/>
      <family val="2"/>
      <scheme val="minor"/>
    </font>
    <font>
      <b/>
      <sz val="11"/>
      <color theme="0"/>
      <name val="Arial"/>
      <family val="2"/>
    </font>
    <font>
      <sz val="10"/>
      <color theme="0" tint="-0.34998626667073579"/>
      <name val="Arial"/>
      <family val="2"/>
      <scheme val="minor"/>
    </font>
    <font>
      <b/>
      <sz val="11"/>
      <name val="Arial"/>
      <family val="2"/>
    </font>
    <font>
      <b/>
      <sz val="14"/>
      <color theme="1"/>
      <name val="Arial"/>
      <family val="2"/>
    </font>
    <font>
      <sz val="8"/>
      <color rgb="FF000000"/>
      <name val="Arial"/>
      <family val="2"/>
      <scheme val="minor"/>
    </font>
    <font>
      <sz val="9"/>
      <color rgb="FF000000"/>
      <name val="Arial"/>
      <family val="2"/>
      <scheme val="minor"/>
    </font>
    <font>
      <b/>
      <sz val="9"/>
      <color rgb="FF000000"/>
      <name val="Arial"/>
      <family val="2"/>
      <scheme val="minor"/>
    </font>
    <font>
      <b/>
      <sz val="12"/>
      <color rgb="FF000000"/>
      <name val="Arial"/>
      <family val="2"/>
      <scheme val="minor"/>
    </font>
    <font>
      <sz val="7"/>
      <color rgb="FF000000"/>
      <name val="Arial"/>
      <family val="2"/>
      <scheme val="minor"/>
    </font>
    <font>
      <b/>
      <sz val="10"/>
      <color rgb="FFFF0000"/>
      <name val="Arial"/>
      <family val="2"/>
    </font>
    <font>
      <b/>
      <sz val="14"/>
      <color rgb="FF000000"/>
      <name val="Arial"/>
      <family val="2"/>
    </font>
    <font>
      <b/>
      <sz val="18"/>
      <color rgb="FF000000"/>
      <name val="Arial"/>
      <family val="2"/>
    </font>
    <font>
      <b/>
      <sz val="16"/>
      <color rgb="FF000000"/>
      <name val="Arial"/>
      <family val="2"/>
    </font>
    <font>
      <b/>
      <sz val="8"/>
      <color rgb="FF000000"/>
      <name val="Arial"/>
      <family val="2"/>
      <scheme val="minor"/>
    </font>
    <font>
      <b/>
      <sz val="9"/>
      <color theme="1"/>
      <name val="Arial"/>
      <family val="2"/>
    </font>
    <font>
      <b/>
      <sz val="8"/>
      <color rgb="FF002060"/>
      <name val="Arial"/>
      <family val="2"/>
      <scheme val="minor"/>
    </font>
    <font>
      <sz val="8"/>
      <color theme="1"/>
      <name val="Arial"/>
      <family val="2"/>
    </font>
    <font>
      <i/>
      <sz val="8"/>
      <color rgb="FF000000"/>
      <name val="Arial"/>
      <family val="2"/>
    </font>
    <font>
      <sz val="8"/>
      <color rgb="FF000000"/>
      <name val="Arial"/>
      <family val="2"/>
    </font>
    <font>
      <b/>
      <sz val="16"/>
      <color rgb="FFFF0000"/>
      <name val="Arial"/>
      <family val="2"/>
    </font>
    <font>
      <sz val="16"/>
      <color rgb="FFFF0000"/>
      <name val="Arial"/>
      <family val="2"/>
      <scheme val="minor"/>
    </font>
    <font>
      <b/>
      <i/>
      <sz val="14"/>
      <color rgb="FF000000"/>
      <name val="Arial"/>
      <family val="2"/>
    </font>
    <font>
      <sz val="10"/>
      <name val="Arial"/>
      <family val="2"/>
      <scheme val="minor"/>
    </font>
    <font>
      <sz val="12"/>
      <name val="Arial"/>
      <family val="2"/>
    </font>
    <font>
      <sz val="10"/>
      <name val="Arial"/>
      <family val="2"/>
    </font>
    <font>
      <b/>
      <sz val="12"/>
      <name val="Arial"/>
      <family val="2"/>
    </font>
    <font>
      <i/>
      <sz val="10"/>
      <name val="Arial"/>
      <family val="2"/>
      <scheme val="minor"/>
    </font>
    <font>
      <i/>
      <sz val="10"/>
      <color rgb="FFFF0000"/>
      <name val="Arial"/>
      <family val="2"/>
    </font>
    <font>
      <sz val="10"/>
      <color rgb="FF000000"/>
      <name val="Arial"/>
      <family val="2"/>
      <scheme val="minor"/>
    </font>
    <font>
      <i/>
      <vertAlign val="superscript"/>
      <sz val="12"/>
      <color rgb="FF000000"/>
      <name val="Arial"/>
      <family val="2"/>
    </font>
    <font>
      <sz val="12"/>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2F2F2"/>
        <bgColor indexed="64"/>
      </patternFill>
    </fill>
    <fill>
      <patternFill patternType="solid">
        <fgColor theme="0"/>
        <bgColor indexed="64"/>
      </patternFill>
    </fill>
    <fill>
      <patternFill patternType="solid">
        <fgColor rgb="FF92D050"/>
        <bgColor indexed="64"/>
      </patternFill>
    </fill>
  </fills>
  <borders count="61">
    <border>
      <left/>
      <right/>
      <top/>
      <bottom/>
      <diagonal/>
    </border>
    <border>
      <left/>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medium">
        <color rgb="FF000000"/>
      </top>
      <bottom style="thin">
        <color indexed="64"/>
      </bottom>
      <diagonal/>
    </border>
    <border>
      <left style="hair">
        <color rgb="FF000000"/>
      </left>
      <right style="hair">
        <color rgb="FF000000"/>
      </right>
      <top style="medium">
        <color rgb="FF000000"/>
      </top>
      <bottom style="thin">
        <color indexed="64"/>
      </bottom>
      <diagonal/>
    </border>
    <border>
      <left style="hair">
        <color rgb="FF000000"/>
      </left>
      <right style="medium">
        <color rgb="FF000000"/>
      </right>
      <top style="medium">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medium">
        <color rgb="FF000000"/>
      </top>
      <bottom/>
      <diagonal/>
    </border>
    <border>
      <left style="medium">
        <color indexed="64"/>
      </left>
      <right/>
      <top style="medium">
        <color indexed="64"/>
      </top>
      <bottom style="medium">
        <color indexed="64"/>
      </bottom>
      <diagonal/>
    </border>
    <border>
      <left/>
      <right/>
      <top style="hair">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4">
    <xf numFmtId="0" fontId="0" fillId="0" borderId="0"/>
    <xf numFmtId="44" fontId="6" fillId="0" borderId="0" applyFont="0" applyFill="0" applyBorder="0" applyAlignment="0" applyProtection="0"/>
    <xf numFmtId="43" fontId="21" fillId="0" borderId="0" applyFont="0" applyFill="0" applyBorder="0" applyAlignment="0" applyProtection="0"/>
    <xf numFmtId="9" fontId="58" fillId="0" borderId="0" applyFont="0" applyFill="0" applyBorder="0" applyAlignment="0" applyProtection="0"/>
  </cellStyleXfs>
  <cellXfs count="431">
    <xf numFmtId="0" fontId="0" fillId="0" borderId="0" xfId="0"/>
    <xf numFmtId="0" fontId="2" fillId="0" borderId="0" xfId="0" applyFont="1"/>
    <xf numFmtId="0" fontId="2" fillId="0" borderId="1" xfId="0" applyFont="1" applyBorder="1"/>
    <xf numFmtId="0" fontId="6" fillId="0" borderId="0" xfId="0" applyFont="1"/>
    <xf numFmtId="0" fontId="7" fillId="0" borderId="1" xfId="0" applyFont="1" applyBorder="1" applyAlignment="1">
      <alignment vertical="center" wrapText="1"/>
    </xf>
    <xf numFmtId="0" fontId="15" fillId="0" borderId="0" xfId="0" applyFont="1" applyAlignment="1">
      <alignment horizontal="left"/>
    </xf>
    <xf numFmtId="0" fontId="16" fillId="0" borderId="0" xfId="0" applyFont="1"/>
    <xf numFmtId="0" fontId="0" fillId="0" borderId="1" xfId="0" applyBorder="1"/>
    <xf numFmtId="0" fontId="9" fillId="0" borderId="1" xfId="0" applyFont="1" applyBorder="1" applyAlignment="1">
      <alignment horizontal="left"/>
    </xf>
    <xf numFmtId="0" fontId="11" fillId="0" borderId="1" xfId="0" applyFont="1" applyBorder="1" applyAlignment="1">
      <alignment horizontal="left"/>
    </xf>
    <xf numFmtId="9" fontId="16" fillId="0" borderId="0" xfId="0" applyNumberFormat="1" applyFont="1"/>
    <xf numFmtId="0" fontId="6" fillId="0" borderId="0" xfId="0" applyFont="1" applyAlignment="1">
      <alignment horizontal="centerContinuous"/>
    </xf>
    <xf numFmtId="0" fontId="22" fillId="4" borderId="9" xfId="0" applyFont="1" applyFill="1" applyBorder="1" applyAlignment="1">
      <alignment horizontal="centerContinuous"/>
    </xf>
    <xf numFmtId="0" fontId="20" fillId="4" borderId="7" xfId="0" applyFont="1" applyFill="1" applyBorder="1" applyAlignment="1">
      <alignment horizontal="center" vertical="center"/>
    </xf>
    <xf numFmtId="0" fontId="25" fillId="0" borderId="0" xfId="0" applyFont="1" applyAlignment="1">
      <alignment vertical="center" wrapText="1"/>
    </xf>
    <xf numFmtId="0" fontId="26" fillId="0" borderId="0" xfId="0" applyFont="1" applyAlignment="1">
      <alignment vertical="center"/>
    </xf>
    <xf numFmtId="0" fontId="0" fillId="0" borderId="0" xfId="0" applyAlignment="1">
      <alignment horizontal="centerContinuous"/>
    </xf>
    <xf numFmtId="0" fontId="28" fillId="0" borderId="0" xfId="0" applyFont="1" applyAlignment="1">
      <alignment vertical="center" wrapText="1"/>
    </xf>
    <xf numFmtId="0" fontId="19" fillId="0" borderId="0" xfId="0" applyFont="1" applyAlignment="1">
      <alignment vertical="center"/>
    </xf>
    <xf numFmtId="0" fontId="27" fillId="0" borderId="0" xfId="0" applyFont="1" applyAlignment="1">
      <alignment horizontal="centerContinuous" vertical="center" wrapText="1"/>
    </xf>
    <xf numFmtId="0" fontId="17" fillId="0" borderId="0" xfId="0" applyFont="1" applyAlignment="1">
      <alignment vertical="center" wrapText="1"/>
    </xf>
    <xf numFmtId="0" fontId="0" fillId="0" borderId="0" xfId="0" applyAlignment="1">
      <alignment horizontal="left"/>
    </xf>
    <xf numFmtId="0" fontId="17" fillId="0" borderId="0" xfId="0" applyFont="1" applyAlignment="1">
      <alignment horizontal="left" vertical="center"/>
    </xf>
    <xf numFmtId="0" fontId="0" fillId="2" borderId="32" xfId="0" applyFill="1" applyBorder="1" applyAlignment="1">
      <alignment horizontal="left"/>
    </xf>
    <xf numFmtId="0" fontId="0" fillId="2" borderId="33" xfId="0" applyFill="1" applyBorder="1" applyAlignment="1">
      <alignment horizontal="left"/>
    </xf>
    <xf numFmtId="0" fontId="27" fillId="2" borderId="32" xfId="0" applyFont="1" applyFill="1" applyBorder="1" applyAlignment="1">
      <alignment horizontal="left" vertical="center"/>
    </xf>
    <xf numFmtId="0" fontId="31" fillId="0" borderId="1" xfId="0" applyFont="1" applyBorder="1"/>
    <xf numFmtId="0" fontId="31" fillId="0" borderId="0" xfId="0" applyFont="1"/>
    <xf numFmtId="0" fontId="0" fillId="0" borderId="1" xfId="0" applyBorder="1" applyAlignment="1">
      <alignment horizontal="centerContinuous"/>
    </xf>
    <xf numFmtId="0" fontId="16" fillId="3" borderId="0" xfId="0" applyFont="1" applyFill="1" applyAlignment="1">
      <alignment horizontal="centerContinuous" vertical="center"/>
    </xf>
    <xf numFmtId="0" fontId="16" fillId="3" borderId="0" xfId="0" applyFont="1" applyFill="1" applyAlignment="1">
      <alignment horizontal="centerContinuous"/>
    </xf>
    <xf numFmtId="0" fontId="0" fillId="0" borderId="1" xfId="0" applyBorder="1" applyProtection="1">
      <protection locked="0"/>
    </xf>
    <xf numFmtId="0" fontId="15" fillId="0" borderId="0" xfId="0" applyFont="1" applyAlignment="1">
      <alignment vertical="center" wrapText="1"/>
    </xf>
    <xf numFmtId="0" fontId="5" fillId="0" borderId="0" xfId="0" applyFont="1" applyAlignment="1">
      <alignment vertical="center" wrapText="1"/>
    </xf>
    <xf numFmtId="0" fontId="5" fillId="5" borderId="0" xfId="0" applyFont="1" applyFill="1" applyAlignment="1" applyProtection="1">
      <alignment horizontal="center" vertical="center" wrapText="1"/>
      <protection locked="0"/>
    </xf>
    <xf numFmtId="0" fontId="0" fillId="2" borderId="1" xfId="0" applyFill="1" applyBorder="1" applyAlignment="1">
      <alignment horizontal="left"/>
    </xf>
    <xf numFmtId="170" fontId="34" fillId="4" borderId="8" xfId="2" applyNumberFormat="1" applyFont="1" applyFill="1" applyBorder="1" applyAlignment="1"/>
    <xf numFmtId="0" fontId="35" fillId="0" borderId="1" xfId="0" applyFont="1" applyBorder="1"/>
    <xf numFmtId="0" fontId="6" fillId="4" borderId="8" xfId="0" applyFont="1" applyFill="1" applyBorder="1" applyAlignment="1">
      <alignment horizontal="centerContinuous"/>
    </xf>
    <xf numFmtId="171" fontId="34" fillId="0" borderId="1" xfId="2" applyNumberFormat="1" applyFont="1" applyFill="1" applyBorder="1" applyAlignment="1"/>
    <xf numFmtId="0" fontId="37" fillId="4" borderId="9" xfId="0" applyFont="1" applyFill="1" applyBorder="1" applyAlignment="1">
      <alignment horizontal="centerContinuous"/>
    </xf>
    <xf numFmtId="0" fontId="15" fillId="2" borderId="31" xfId="0" applyFont="1" applyFill="1" applyBorder="1" applyAlignment="1">
      <alignment horizontal="left" vertical="center"/>
    </xf>
    <xf numFmtId="171" fontId="34" fillId="0" borderId="1" xfId="2" applyNumberFormat="1" applyFont="1" applyFill="1" applyBorder="1" applyAlignment="1" applyProtection="1">
      <protection locked="0"/>
    </xf>
    <xf numFmtId="0" fontId="0" fillId="0" borderId="0" xfId="0" applyProtection="1">
      <protection locked="0"/>
    </xf>
    <xf numFmtId="171" fontId="34" fillId="3" borderId="1" xfId="2" applyNumberFormat="1" applyFont="1" applyFill="1" applyBorder="1" applyAlignment="1" applyProtection="1">
      <protection locked="0"/>
    </xf>
    <xf numFmtId="0" fontId="4" fillId="0" borderId="4"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30" fillId="0" borderId="1" xfId="0" applyFont="1" applyBorder="1" applyAlignment="1" applyProtection="1">
      <alignment horizontal="center"/>
      <protection locked="0"/>
    </xf>
    <xf numFmtId="171" fontId="34" fillId="4" borderId="8" xfId="2" applyNumberFormat="1" applyFont="1" applyFill="1" applyBorder="1" applyAlignment="1"/>
    <xf numFmtId="0" fontId="38" fillId="0" borderId="1" xfId="0" applyFont="1" applyBorder="1"/>
    <xf numFmtId="0" fontId="29" fillId="0" borderId="0" xfId="0" applyFont="1"/>
    <xf numFmtId="0" fontId="39" fillId="0" borderId="1" xfId="0" applyFont="1" applyBorder="1" applyAlignment="1">
      <alignment vertical="center" wrapText="1"/>
    </xf>
    <xf numFmtId="0" fontId="15" fillId="0" borderId="0" xfId="0" applyFont="1" applyAlignment="1">
      <alignment horizontal="left" vertical="center" wrapText="1"/>
    </xf>
    <xf numFmtId="0" fontId="0" fillId="0" borderId="1" xfId="0" applyBorder="1" applyAlignment="1" applyProtection="1">
      <alignment horizontal="left" vertical="center"/>
      <protection locked="0"/>
    </xf>
    <xf numFmtId="0" fontId="3"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1" xfId="0" applyFont="1" applyBorder="1" applyAlignment="1" applyProtection="1">
      <alignment vertical="top" wrapText="1"/>
      <protection locked="0"/>
    </xf>
    <xf numFmtId="0" fontId="40" fillId="2" borderId="37" xfId="0" applyFont="1" applyFill="1" applyBorder="1" applyAlignment="1">
      <alignment horizontal="centerContinuous" vertical="center" wrapText="1"/>
    </xf>
    <xf numFmtId="0" fontId="10" fillId="0" borderId="1" xfId="0" applyFont="1" applyBorder="1"/>
    <xf numFmtId="0" fontId="27" fillId="2" borderId="1" xfId="0" applyFont="1" applyFill="1" applyBorder="1" applyAlignment="1">
      <alignment horizontal="left" vertical="center"/>
    </xf>
    <xf numFmtId="0" fontId="3" fillId="0" borderId="0" xfId="0" applyFont="1" applyAlignment="1">
      <alignment horizontal="right" vertical="center"/>
    </xf>
    <xf numFmtId="0" fontId="18" fillId="0" borderId="1" xfId="0" applyFont="1" applyBorder="1" applyAlignment="1" applyProtection="1">
      <alignment horizontal="center" vertical="top" wrapText="1"/>
      <protection locked="0"/>
    </xf>
    <xf numFmtId="0" fontId="15" fillId="2" borderId="1" xfId="0" applyFont="1" applyFill="1" applyBorder="1" applyAlignment="1">
      <alignment horizontal="left" vertical="center"/>
    </xf>
    <xf numFmtId="0" fontId="18" fillId="0" borderId="1" xfId="0" applyFont="1" applyBorder="1" applyAlignment="1" applyProtection="1">
      <alignment horizontal="justify" vertical="top" wrapText="1"/>
      <protection locked="0"/>
    </xf>
    <xf numFmtId="0" fontId="18" fillId="0" borderId="46" xfId="0" applyFont="1" applyBorder="1" applyAlignment="1" applyProtection="1">
      <alignment horizontal="center" vertical="top" wrapText="1"/>
      <protection locked="0"/>
    </xf>
    <xf numFmtId="0" fontId="18" fillId="0" borderId="47" xfId="0" applyFont="1" applyBorder="1" applyAlignment="1" applyProtection="1">
      <alignment horizontal="center" vertical="top" wrapText="1"/>
      <protection locked="0"/>
    </xf>
    <xf numFmtId="0" fontId="4" fillId="0" borderId="11"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left"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173" fontId="4" fillId="0" borderId="11" xfId="0" applyNumberFormat="1" applyFont="1" applyBorder="1" applyAlignment="1" applyProtection="1">
      <alignment horizontal="center" vertical="center" wrapText="1"/>
      <protection locked="0"/>
    </xf>
    <xf numFmtId="173" fontId="4" fillId="0" borderId="4" xfId="0" applyNumberFormat="1" applyFont="1" applyBorder="1" applyAlignment="1" applyProtection="1">
      <alignment horizontal="center" vertical="center" wrapText="1"/>
      <protection locked="0"/>
    </xf>
    <xf numFmtId="173" fontId="4" fillId="0" borderId="12"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73" fontId="4" fillId="0" borderId="5" xfId="0" applyNumberFormat="1"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18" fillId="0" borderId="7" xfId="0" applyFont="1" applyBorder="1" applyAlignment="1" applyProtection="1">
      <alignment vertical="top" wrapText="1"/>
      <protection locked="0"/>
    </xf>
    <xf numFmtId="0" fontId="18" fillId="0" borderId="52" xfId="0" applyFont="1" applyBorder="1" applyAlignment="1" applyProtection="1">
      <alignment vertical="top" wrapText="1"/>
      <protection locked="0"/>
    </xf>
    <xf numFmtId="0" fontId="41" fillId="2" borderId="9" xfId="0" applyFont="1" applyFill="1" applyBorder="1" applyAlignment="1">
      <alignment horizontal="centerContinuous" vertical="center" wrapText="1"/>
    </xf>
    <xf numFmtId="0" fontId="42" fillId="2" borderId="7" xfId="0" applyFont="1" applyFill="1" applyBorder="1" applyAlignment="1">
      <alignment horizontal="centerContinuous" vertical="center" wrapText="1"/>
    </xf>
    <xf numFmtId="0" fontId="42" fillId="0" borderId="1" xfId="0" applyFont="1" applyBorder="1" applyAlignment="1">
      <alignment horizontal="centerContinuous" vertical="center" wrapText="1"/>
    </xf>
    <xf numFmtId="0" fontId="40" fillId="0" borderId="1" xfId="0" applyFont="1" applyBorder="1" applyAlignment="1">
      <alignment horizontal="centerContinuous" vertical="center" wrapText="1"/>
    </xf>
    <xf numFmtId="0" fontId="1" fillId="4" borderId="8" xfId="0" applyFont="1" applyFill="1" applyBorder="1" applyAlignment="1">
      <alignment horizontal="center" vertical="center"/>
    </xf>
    <xf numFmtId="0" fontId="1" fillId="4" borderId="8" xfId="0" applyFont="1" applyFill="1" applyBorder="1" applyAlignment="1">
      <alignment horizontal="center" vertical="center" wrapText="1"/>
    </xf>
    <xf numFmtId="0" fontId="2" fillId="0" borderId="0" xfId="0" applyFont="1" applyAlignment="1">
      <alignment horizontal="centerContinuous"/>
    </xf>
    <xf numFmtId="0" fontId="34" fillId="0" borderId="0" xfId="0" applyFont="1" applyAlignment="1">
      <alignment horizontal="centerContinuous" wrapText="1"/>
    </xf>
    <xf numFmtId="0" fontId="44" fillId="4" borderId="8" xfId="0" applyFont="1" applyFill="1" applyBorder="1" applyAlignment="1">
      <alignment horizontal="center" vertical="center" wrapText="1"/>
    </xf>
    <xf numFmtId="0" fontId="22" fillId="2" borderId="54" xfId="0" applyFont="1" applyFill="1" applyBorder="1" applyAlignment="1">
      <alignment horizontal="centerContinuous"/>
    </xf>
    <xf numFmtId="0" fontId="2" fillId="2" borderId="54" xfId="0" applyFont="1" applyFill="1" applyBorder="1" applyAlignment="1">
      <alignment horizontal="centerContinuous"/>
    </xf>
    <xf numFmtId="44" fontId="2" fillId="2" borderId="54" xfId="1" applyFont="1" applyFill="1" applyBorder="1" applyAlignment="1">
      <alignment horizontal="centerContinuous"/>
    </xf>
    <xf numFmtId="0" fontId="0" fillId="2" borderId="54" xfId="0" applyFill="1" applyBorder="1" applyAlignment="1">
      <alignment horizontal="centerContinuous"/>
    </xf>
    <xf numFmtId="0" fontId="34" fillId="0" borderId="1" xfId="0" applyFont="1" applyBorder="1" applyAlignment="1">
      <alignment horizontal="centerContinuous" wrapText="1"/>
    </xf>
    <xf numFmtId="0" fontId="11" fillId="0" borderId="1" xfId="0" applyFont="1" applyBorder="1" applyAlignment="1">
      <alignment horizontal="centerContinuous"/>
    </xf>
    <xf numFmtId="0" fontId="20" fillId="2" borderId="7" xfId="0" applyFont="1" applyFill="1" applyBorder="1"/>
    <xf numFmtId="0" fontId="12" fillId="2" borderId="7" xfId="0" applyFont="1" applyFill="1" applyBorder="1"/>
    <xf numFmtId="44" fontId="12" fillId="2" borderId="7" xfId="1" applyFont="1" applyFill="1" applyBorder="1"/>
    <xf numFmtId="44" fontId="13" fillId="2" borderId="7" xfId="1" applyFont="1" applyFill="1" applyBorder="1"/>
    <xf numFmtId="0" fontId="0" fillId="2" borderId="9" xfId="0" applyFill="1" applyBorder="1" applyAlignment="1">
      <alignment horizontal="centerContinuous"/>
    </xf>
    <xf numFmtId="0" fontId="40" fillId="2" borderId="9" xfId="0" applyFont="1" applyFill="1" applyBorder="1" applyAlignment="1">
      <alignment horizontal="centerContinuous" vertical="center" wrapText="1"/>
    </xf>
    <xf numFmtId="0" fontId="0" fillId="2" borderId="7" xfId="0" applyFill="1" applyBorder="1" applyAlignment="1">
      <alignment horizontal="centerContinuous"/>
    </xf>
    <xf numFmtId="0" fontId="40" fillId="2" borderId="7" xfId="0" applyFont="1" applyFill="1" applyBorder="1" applyAlignment="1">
      <alignment horizontal="centerContinuous" vertical="center" wrapText="1"/>
    </xf>
    <xf numFmtId="0" fontId="16" fillId="6" borderId="1" xfId="0" applyFont="1" applyFill="1" applyBorder="1" applyAlignment="1">
      <alignment vertical="center"/>
    </xf>
    <xf numFmtId="0" fontId="22" fillId="2" borderId="7" xfId="0" applyFont="1" applyFill="1" applyBorder="1"/>
    <xf numFmtId="0" fontId="22" fillId="2" borderId="54" xfId="0" applyFont="1" applyFill="1" applyBorder="1" applyAlignment="1">
      <alignment horizontal="left"/>
    </xf>
    <xf numFmtId="0" fontId="43" fillId="0" borderId="1" xfId="0" applyFont="1" applyBorder="1" applyAlignment="1">
      <alignment horizontal="centerContinuous" wrapText="1"/>
    </xf>
    <xf numFmtId="0" fontId="46" fillId="0" borderId="1" xfId="0" applyFont="1" applyBorder="1" applyAlignment="1">
      <alignment horizontal="centerContinuous" wrapText="1"/>
    </xf>
    <xf numFmtId="44" fontId="46" fillId="0" borderId="1" xfId="1" applyFont="1" applyFill="1" applyBorder="1" applyAlignment="1">
      <alignment horizontal="centerContinuous" wrapText="1"/>
    </xf>
    <xf numFmtId="0" fontId="42" fillId="2" borderId="8" xfId="0" applyFont="1" applyFill="1" applyBorder="1" applyAlignment="1">
      <alignment horizontal="centerContinuous" vertical="center" wrapText="1"/>
    </xf>
    <xf numFmtId="0" fontId="40" fillId="2" borderId="8" xfId="0" applyFont="1" applyFill="1" applyBorder="1" applyAlignment="1">
      <alignment horizontal="centerContinuous" vertical="center" wrapText="1"/>
    </xf>
    <xf numFmtId="0" fontId="42" fillId="2" borderId="1" xfId="0" applyFont="1" applyFill="1" applyBorder="1" applyAlignment="1">
      <alignment horizontal="centerContinuous" vertical="center" wrapText="1"/>
    </xf>
    <xf numFmtId="1" fontId="5" fillId="5" borderId="43" xfId="0" applyNumberFormat="1" applyFont="1" applyFill="1" applyBorder="1" applyAlignment="1" applyProtection="1">
      <alignment horizontal="center" vertical="center" wrapText="1"/>
      <protection locked="0"/>
    </xf>
    <xf numFmtId="0" fontId="15" fillId="0" borderId="0" xfId="0" applyFont="1" applyAlignment="1">
      <alignment vertical="center"/>
    </xf>
    <xf numFmtId="0" fontId="49" fillId="0" borderId="37" xfId="0" applyFont="1" applyBorder="1" applyAlignment="1">
      <alignment vertical="center" wrapText="1"/>
    </xf>
    <xf numFmtId="0" fontId="50" fillId="0" borderId="37" xfId="0" applyFont="1" applyBorder="1"/>
    <xf numFmtId="0" fontId="51" fillId="2" borderId="37" xfId="0" applyFont="1" applyFill="1" applyBorder="1" applyAlignment="1">
      <alignment horizontal="centerContinuous" vertical="center" wrapText="1"/>
    </xf>
    <xf numFmtId="0" fontId="5" fillId="0" borderId="0" xfId="0" applyFont="1" applyAlignment="1">
      <alignment horizontal="center" vertical="center" wrapText="1"/>
    </xf>
    <xf numFmtId="0" fontId="17" fillId="0" borderId="0" xfId="0" applyFont="1" applyAlignment="1">
      <alignment horizontal="center" vertical="center" wrapText="1"/>
    </xf>
    <xf numFmtId="0" fontId="24" fillId="0" borderId="1" xfId="0" applyFont="1" applyBorder="1" applyAlignment="1" applyProtection="1">
      <alignment horizontal="left"/>
      <protection locked="0"/>
    </xf>
    <xf numFmtId="0" fontId="24" fillId="0" borderId="1" xfId="0" applyFont="1" applyBorder="1" applyAlignment="1">
      <alignment horizontal="centerContinuous"/>
    </xf>
    <xf numFmtId="0" fontId="2" fillId="0" borderId="14" xfId="0" applyFont="1" applyBorder="1" applyAlignment="1" applyProtection="1">
      <alignment horizontal="center"/>
      <protection locked="0"/>
    </xf>
    <xf numFmtId="174" fontId="2" fillId="0" borderId="14" xfId="2" applyNumberFormat="1" applyFont="1" applyBorder="1" applyAlignment="1" applyProtection="1">
      <alignment horizontal="center"/>
      <protection locked="0"/>
    </xf>
    <xf numFmtId="44" fontId="2" fillId="0" borderId="14" xfId="1" applyFont="1" applyBorder="1" applyProtection="1">
      <protection locked="0"/>
    </xf>
    <xf numFmtId="44" fontId="2" fillId="3" borderId="14" xfId="1" applyFont="1" applyFill="1" applyBorder="1" applyProtection="1">
      <protection locked="0"/>
    </xf>
    <xf numFmtId="0" fontId="2" fillId="0" borderId="14" xfId="0" applyFont="1" applyBorder="1" applyAlignment="1" applyProtection="1">
      <alignment horizontal="centerContinuous" vertical="center" wrapText="1"/>
      <protection locked="0"/>
    </xf>
    <xf numFmtId="0" fontId="2" fillId="0" borderId="14" xfId="0" applyFont="1" applyBorder="1" applyAlignment="1" applyProtection="1">
      <alignment horizontal="centerContinuous" vertical="center"/>
      <protection locked="0"/>
    </xf>
    <xf numFmtId="0" fontId="2" fillId="0" borderId="14" xfId="0" applyFont="1" applyBorder="1" applyAlignment="1" applyProtection="1">
      <alignment horizontal="left" vertical="center" wrapText="1"/>
      <protection locked="0"/>
    </xf>
    <xf numFmtId="17"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3" fillId="0" borderId="0" xfId="0" applyFont="1" applyAlignment="1">
      <alignment horizontal="left" vertical="center"/>
    </xf>
    <xf numFmtId="17" fontId="5" fillId="0" borderId="1" xfId="0" applyNumberFormat="1" applyFont="1" applyBorder="1" applyAlignment="1" applyProtection="1">
      <alignment horizontal="left" vertical="center"/>
      <protection locked="0"/>
    </xf>
    <xf numFmtId="0" fontId="10" fillId="0" borderId="0" xfId="0" applyFont="1"/>
    <xf numFmtId="44" fontId="5" fillId="0" borderId="0" xfId="1" applyFont="1" applyFill="1" applyAlignment="1" applyProtection="1">
      <alignment vertical="center" wrapText="1"/>
      <protection locked="0"/>
    </xf>
    <xf numFmtId="0" fontId="40" fillId="6" borderId="0" xfId="0" applyFont="1" applyFill="1" applyAlignment="1">
      <alignment horizontal="left"/>
    </xf>
    <xf numFmtId="0" fontId="33" fillId="0" borderId="0" xfId="0" applyFont="1"/>
    <xf numFmtId="9" fontId="10" fillId="2" borderId="31" xfId="0" applyNumberFormat="1" applyFont="1" applyFill="1" applyBorder="1" applyAlignment="1">
      <alignment horizont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xf>
    <xf numFmtId="43" fontId="0" fillId="0" borderId="0" xfId="2" applyFont="1" applyProtection="1"/>
    <xf numFmtId="0" fontId="37" fillId="2" borderId="1" xfId="0" applyFont="1" applyFill="1" applyBorder="1"/>
    <xf numFmtId="0" fontId="37" fillId="2" borderId="1" xfId="0" applyFont="1" applyFill="1" applyBorder="1" applyAlignment="1">
      <alignment horizontal="left"/>
    </xf>
    <xf numFmtId="0" fontId="37" fillId="2" borderId="1" xfId="0" applyFont="1" applyFill="1" applyBorder="1" applyAlignment="1">
      <alignment horizontal="right"/>
    </xf>
    <xf numFmtId="44" fontId="37" fillId="2" borderId="1" xfId="0" applyNumberFormat="1" applyFont="1" applyFill="1" applyBorder="1"/>
    <xf numFmtId="10" fontId="37" fillId="2" borderId="1" xfId="0" applyNumberFormat="1" applyFont="1" applyFill="1" applyBorder="1"/>
    <xf numFmtId="0" fontId="6" fillId="0" borderId="1" xfId="0" applyFont="1" applyBorder="1"/>
    <xf numFmtId="44" fontId="10" fillId="0" borderId="1" xfId="0" applyNumberFormat="1" applyFont="1" applyBorder="1"/>
    <xf numFmtId="10" fontId="10" fillId="0" borderId="1" xfId="0" applyNumberFormat="1" applyFont="1" applyBorder="1"/>
    <xf numFmtId="0" fontId="0" fillId="0" borderId="1" xfId="0" applyBorder="1" applyAlignment="1">
      <alignment horizontal="center" vertical="center"/>
    </xf>
    <xf numFmtId="0" fontId="0" fillId="0" borderId="0" xfId="0" applyAlignment="1">
      <alignment horizontal="center" vertical="center"/>
    </xf>
    <xf numFmtId="0" fontId="11" fillId="0" borderId="0" xfId="0" applyFont="1"/>
    <xf numFmtId="0" fontId="1" fillId="0" borderId="0" xfId="0" applyFont="1"/>
    <xf numFmtId="0" fontId="19" fillId="0" borderId="11" xfId="0" applyFont="1" applyBorder="1" applyAlignment="1">
      <alignment horizontal="center" vertical="center" wrapText="1"/>
    </xf>
    <xf numFmtId="0" fontId="19" fillId="0" borderId="18" xfId="0" applyFont="1" applyBorder="1" applyAlignment="1">
      <alignment horizontal="center" vertical="center" wrapText="1"/>
    </xf>
    <xf numFmtId="0" fontId="32" fillId="7" borderId="1"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2" xfId="0" applyFont="1" applyBorder="1" applyAlignment="1">
      <alignment horizontal="center"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6" fillId="0" borderId="4" xfId="0" applyFont="1" applyBorder="1"/>
    <xf numFmtId="0" fontId="4" fillId="0" borderId="5" xfId="0" applyFont="1" applyBorder="1" applyAlignment="1">
      <alignment horizontal="left" vertical="center" wrapText="1"/>
    </xf>
    <xf numFmtId="0" fontId="4" fillId="0" borderId="21"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center" vertical="center" wrapText="1"/>
    </xf>
    <xf numFmtId="9" fontId="5" fillId="0" borderId="3" xfId="0" applyNumberFormat="1" applyFont="1" applyBorder="1" applyAlignment="1">
      <alignment horizontal="center" vertical="center" wrapText="1"/>
    </xf>
    <xf numFmtId="0" fontId="4" fillId="0" borderId="0" xfId="0" applyFont="1" applyAlignment="1">
      <alignment vertical="center" wrapText="1"/>
    </xf>
    <xf numFmtId="0" fontId="0" fillId="0" borderId="4" xfId="0" applyBorder="1" applyProtection="1">
      <protection locked="0"/>
    </xf>
    <xf numFmtId="173" fontId="0" fillId="0" borderId="4" xfId="0" applyNumberFormat="1" applyBorder="1" applyProtection="1">
      <protection locked="0"/>
    </xf>
    <xf numFmtId="0" fontId="0" fillId="0" borderId="20" xfId="0" applyBorder="1" applyProtection="1">
      <protection locked="0"/>
    </xf>
    <xf numFmtId="0" fontId="6" fillId="0" borderId="13" xfId="0" applyFont="1" applyBorder="1" applyProtection="1">
      <protection locked="0"/>
    </xf>
    <xf numFmtId="0" fontId="2" fillId="0" borderId="13" xfId="0" applyFont="1" applyBorder="1" applyAlignment="1" applyProtection="1">
      <alignment horizontal="center"/>
      <protection locked="0"/>
    </xf>
    <xf numFmtId="174" fontId="2" fillId="0" borderId="13" xfId="2" applyNumberFormat="1" applyFont="1" applyBorder="1" applyAlignment="1" applyProtection="1">
      <alignment horizontal="center"/>
      <protection locked="0"/>
    </xf>
    <xf numFmtId="44" fontId="2" fillId="0" borderId="13" xfId="1" applyFont="1" applyBorder="1" applyProtection="1">
      <protection locked="0"/>
    </xf>
    <xf numFmtId="44" fontId="2" fillId="3" borderId="13" xfId="1" applyFont="1" applyFill="1" applyBorder="1" applyProtection="1">
      <protection locked="0"/>
    </xf>
    <xf numFmtId="0" fontId="6" fillId="0" borderId="55" xfId="0" applyFont="1" applyBorder="1" applyProtection="1">
      <protection locked="0"/>
    </xf>
    <xf numFmtId="0" fontId="2" fillId="0" borderId="55" xfId="0" applyFont="1" applyBorder="1" applyAlignment="1" applyProtection="1">
      <alignment horizontal="center"/>
      <protection locked="0"/>
    </xf>
    <xf numFmtId="174" fontId="2" fillId="0" borderId="55" xfId="2" applyNumberFormat="1" applyFont="1" applyBorder="1" applyAlignment="1" applyProtection="1">
      <alignment horizontal="center"/>
      <protection locked="0"/>
    </xf>
    <xf numFmtId="44" fontId="2" fillId="0" borderId="55" xfId="1" applyFont="1" applyBorder="1" applyProtection="1">
      <protection locked="0"/>
    </xf>
    <xf numFmtId="44" fontId="2" fillId="3" borderId="55" xfId="1" applyFont="1" applyFill="1" applyBorder="1" applyProtection="1">
      <protection locked="0"/>
    </xf>
    <xf numFmtId="0" fontId="2" fillId="0" borderId="54" xfId="0" applyFont="1" applyBorder="1" applyAlignment="1" applyProtection="1">
      <alignment horizontal="center"/>
      <protection locked="0"/>
    </xf>
    <xf numFmtId="174" fontId="2" fillId="0" borderId="54" xfId="2" applyNumberFormat="1" applyFont="1" applyBorder="1" applyAlignment="1" applyProtection="1">
      <alignment horizontal="center"/>
      <protection locked="0"/>
    </xf>
    <xf numFmtId="44" fontId="2" fillId="0" borderId="54" xfId="1" applyFont="1" applyBorder="1" applyProtection="1">
      <protection locked="0"/>
    </xf>
    <xf numFmtId="44" fontId="2" fillId="3" borderId="54" xfId="1" applyFont="1" applyFill="1" applyBorder="1" applyProtection="1">
      <protection locked="0"/>
    </xf>
    <xf numFmtId="44" fontId="2" fillId="3" borderId="9" xfId="1" applyFont="1" applyFill="1" applyBorder="1" applyProtection="1">
      <protection locked="0"/>
    </xf>
    <xf numFmtId="0" fontId="0" fillId="0" borderId="14" xfId="0" applyBorder="1" applyProtection="1">
      <protection locked="0"/>
    </xf>
    <xf numFmtId="0" fontId="0" fillId="0" borderId="55" xfId="0" applyBorder="1" applyProtection="1">
      <protection locked="0"/>
    </xf>
    <xf numFmtId="174" fontId="2" fillId="0" borderId="9" xfId="2" applyNumberFormat="1" applyFont="1" applyBorder="1" applyAlignment="1" applyProtection="1">
      <alignment horizontal="center"/>
      <protection locked="0"/>
    </xf>
    <xf numFmtId="44" fontId="2" fillId="0" borderId="9" xfId="1" applyFont="1" applyBorder="1" applyProtection="1">
      <protection locked="0"/>
    </xf>
    <xf numFmtId="0" fontId="6" fillId="0" borderId="55" xfId="0" quotePrefix="1" applyFont="1" applyBorder="1" applyProtection="1">
      <protection locked="0"/>
    </xf>
    <xf numFmtId="0" fontId="0" fillId="2" borderId="1" xfId="0" applyFill="1" applyBorder="1" applyAlignment="1">
      <alignment horizontal="centerContinuous"/>
    </xf>
    <xf numFmtId="0" fontId="40" fillId="2" borderId="1" xfId="0" applyFont="1" applyFill="1" applyBorder="1" applyAlignment="1">
      <alignment horizontal="centerContinuous" vertical="center" wrapText="1"/>
    </xf>
    <xf numFmtId="0" fontId="44" fillId="4" borderId="9"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9" xfId="0" applyFont="1" applyFill="1" applyBorder="1" applyAlignment="1">
      <alignment horizontal="center" vertical="center" wrapText="1"/>
    </xf>
    <xf numFmtId="0" fontId="20" fillId="0" borderId="8" xfId="0" applyFont="1" applyBorder="1"/>
    <xf numFmtId="0" fontId="12" fillId="0" borderId="8" xfId="0" applyFont="1" applyBorder="1"/>
    <xf numFmtId="44" fontId="12" fillId="0" borderId="8" xfId="1" applyFont="1" applyFill="1" applyBorder="1" applyProtection="1"/>
    <xf numFmtId="44" fontId="13" fillId="0" borderId="8" xfId="1" applyFont="1" applyFill="1" applyBorder="1" applyProtection="1"/>
    <xf numFmtId="0" fontId="20" fillId="0" borderId="1" xfId="0" applyFont="1" applyBorder="1"/>
    <xf numFmtId="0" fontId="12" fillId="0" borderId="1" xfId="0" applyFont="1" applyBorder="1"/>
    <xf numFmtId="44" fontId="12" fillId="0" borderId="1" xfId="1" applyFont="1" applyFill="1" applyBorder="1" applyProtection="1"/>
    <xf numFmtId="44" fontId="13" fillId="0" borderId="1" xfId="1" applyFont="1" applyFill="1" applyBorder="1" applyProtection="1"/>
    <xf numFmtId="0" fontId="1" fillId="4" borderId="9" xfId="0" applyFont="1" applyFill="1" applyBorder="1" applyAlignment="1">
      <alignment horizontal="centerContinuous" vertical="center" wrapText="1"/>
    </xf>
    <xf numFmtId="0" fontId="1" fillId="4" borderId="9" xfId="0" applyFont="1" applyFill="1" applyBorder="1" applyAlignment="1">
      <alignment horizontal="centerContinuous" vertical="center"/>
    </xf>
    <xf numFmtId="0" fontId="2" fillId="2" borderId="7" xfId="0" applyFont="1" applyFill="1" applyBorder="1"/>
    <xf numFmtId="44" fontId="2" fillId="2" borderId="7" xfId="1" applyFont="1" applyFill="1" applyBorder="1" applyProtection="1"/>
    <xf numFmtId="0" fontId="15" fillId="6" borderId="0" xfId="0" applyFont="1" applyFill="1" applyAlignment="1">
      <alignment horizontal="left"/>
    </xf>
    <xf numFmtId="0" fontId="0" fillId="6" borderId="0" xfId="0" applyFill="1"/>
    <xf numFmtId="0" fontId="2" fillId="6" borderId="0" xfId="0" applyFont="1" applyFill="1"/>
    <xf numFmtId="0" fontId="12" fillId="0" borderId="0" xfId="0" applyFont="1"/>
    <xf numFmtId="0" fontId="14" fillId="0" borderId="0" xfId="0" applyFont="1"/>
    <xf numFmtId="0" fontId="52" fillId="0" borderId="0" xfId="0" applyFont="1"/>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9" fontId="13" fillId="0" borderId="27" xfId="0" applyNumberFormat="1" applyFont="1" applyBorder="1" applyAlignment="1">
      <alignment horizontal="center"/>
    </xf>
    <xf numFmtId="9" fontId="13" fillId="0" borderId="15" xfId="0" applyNumberFormat="1" applyFont="1" applyBorder="1" applyAlignment="1">
      <alignment horizontal="center"/>
    </xf>
    <xf numFmtId="9" fontId="13" fillId="0" borderId="28" xfId="0" applyNumberFormat="1" applyFont="1" applyBorder="1" applyAlignment="1">
      <alignment horizontal="center"/>
    </xf>
    <xf numFmtId="164" fontId="12" fillId="0" borderId="0" xfId="0" applyNumberFormat="1" applyFont="1"/>
    <xf numFmtId="0" fontId="22" fillId="4" borderId="8" xfId="0" applyFont="1" applyFill="1" applyBorder="1" applyAlignment="1">
      <alignment horizontal="centerContinuous"/>
    </xf>
    <xf numFmtId="0" fontId="40" fillId="0" borderId="1" xfId="0" applyFont="1" applyBorder="1" applyAlignment="1">
      <alignment horizontal="centerContinuous" vertical="center"/>
    </xf>
    <xf numFmtId="0" fontId="15" fillId="2" borderId="7" xfId="0" applyFont="1" applyFill="1" applyBorder="1" applyAlignment="1">
      <alignment vertical="center"/>
    </xf>
    <xf numFmtId="0" fontId="0" fillId="0" borderId="13" xfId="0" applyBorder="1" applyAlignment="1">
      <alignment horizontal="center"/>
    </xf>
    <xf numFmtId="0" fontId="0" fillId="0" borderId="13" xfId="0" applyBorder="1"/>
    <xf numFmtId="0" fontId="0" fillId="0" borderId="14" xfId="0" applyBorder="1" applyAlignment="1">
      <alignment horizontal="center"/>
    </xf>
    <xf numFmtId="0" fontId="0" fillId="0" borderId="14" xfId="0" applyBorder="1"/>
    <xf numFmtId="0" fontId="55" fillId="3" borderId="9" xfId="0" applyFont="1" applyFill="1" applyBorder="1" applyAlignment="1">
      <alignment vertical="center" wrapText="1"/>
    </xf>
    <xf numFmtId="0" fontId="6" fillId="0" borderId="14" xfId="0" applyFont="1" applyBorder="1" applyAlignment="1">
      <alignment vertical="center"/>
    </xf>
    <xf numFmtId="1" fontId="54" fillId="0" borderId="14" xfId="0" applyNumberFormat="1" applyFont="1" applyBorder="1" applyAlignment="1">
      <alignment horizontal="center" vertical="center" wrapText="1"/>
    </xf>
    <xf numFmtId="44" fontId="10" fillId="0" borderId="14" xfId="0" applyNumberFormat="1" applyFont="1" applyBorder="1" applyAlignment="1">
      <alignment vertical="center"/>
    </xf>
    <xf numFmtId="10" fontId="10" fillId="0" borderId="14" xfId="0" applyNumberFormat="1" applyFont="1" applyBorder="1" applyAlignment="1">
      <alignment vertical="center"/>
    </xf>
    <xf numFmtId="0" fontId="10" fillId="0" borderId="14" xfId="0" applyFont="1" applyBorder="1" applyAlignment="1">
      <alignment vertical="center"/>
    </xf>
    <xf numFmtId="0" fontId="16" fillId="0" borderId="14" xfId="0" applyFont="1" applyBorder="1" applyAlignment="1">
      <alignment vertical="center"/>
    </xf>
    <xf numFmtId="0" fontId="6" fillId="0" borderId="14" xfId="0" applyFont="1" applyBorder="1" applyAlignment="1">
      <alignment horizontal="right" vertical="center"/>
    </xf>
    <xf numFmtId="0" fontId="10" fillId="0" borderId="14" xfId="0" applyFont="1" applyBorder="1" applyAlignment="1">
      <alignment vertical="center" wrapText="1"/>
    </xf>
    <xf numFmtId="1" fontId="54" fillId="0" borderId="14" xfId="0" applyNumberFormat="1" applyFont="1" applyBorder="1" applyAlignment="1">
      <alignment vertical="center" wrapText="1"/>
    </xf>
    <xf numFmtId="0" fontId="54" fillId="0" borderId="14" xfId="0" applyFont="1" applyBorder="1" applyAlignment="1">
      <alignment horizontal="center" vertical="center" wrapText="1"/>
    </xf>
    <xf numFmtId="0" fontId="6" fillId="0" borderId="14" xfId="0" applyFont="1" applyBorder="1"/>
    <xf numFmtId="0" fontId="10" fillId="0" borderId="14" xfId="0" applyFont="1" applyBorder="1"/>
    <xf numFmtId="44" fontId="10" fillId="0" borderId="14" xfId="0" applyNumberFormat="1" applyFont="1" applyBorder="1"/>
    <xf numFmtId="0" fontId="37" fillId="2" borderId="1" xfId="0" applyFont="1" applyFill="1" applyBorder="1" applyAlignment="1">
      <alignment horizontal="center" vertical="center"/>
    </xf>
    <xf numFmtId="44" fontId="37" fillId="2" borderId="1" xfId="0" applyNumberFormat="1" applyFont="1" applyFill="1" applyBorder="1" applyAlignment="1">
      <alignment horizontal="center" vertical="center"/>
    </xf>
    <xf numFmtId="10" fontId="37" fillId="2" borderId="1" xfId="0" applyNumberFormat="1" applyFont="1" applyFill="1" applyBorder="1" applyAlignment="1">
      <alignment horizontal="center" vertical="center"/>
    </xf>
    <xf numFmtId="0" fontId="16" fillId="0" borderId="14" xfId="0" applyFont="1" applyBorder="1" applyAlignment="1">
      <alignment horizontal="left" vertical="center"/>
    </xf>
    <xf numFmtId="0" fontId="29" fillId="0" borderId="0" xfId="0" applyFont="1" applyAlignment="1">
      <alignment horizontal="centerContinuous"/>
    </xf>
    <xf numFmtId="0" fontId="29" fillId="6" borderId="0" xfId="0" applyFont="1" applyFill="1"/>
    <xf numFmtId="44" fontId="0" fillId="0" borderId="0" xfId="0" applyNumberFormat="1"/>
    <xf numFmtId="17" fontId="5" fillId="3" borderId="1" xfId="0" applyNumberFormat="1" applyFont="1" applyFill="1" applyBorder="1" applyAlignment="1" applyProtection="1">
      <alignment horizontal="center" vertical="center" wrapText="1"/>
      <protection locked="0"/>
    </xf>
    <xf numFmtId="1" fontId="5" fillId="3" borderId="1" xfId="0" applyNumberFormat="1" applyFont="1" applyFill="1" applyBorder="1" applyAlignment="1" applyProtection="1">
      <alignment horizontal="center" vertical="center" wrapText="1"/>
      <protection locked="0"/>
    </xf>
    <xf numFmtId="17" fontId="3" fillId="3" borderId="1" xfId="0" applyNumberFormat="1" applyFont="1" applyFill="1" applyBorder="1" applyAlignment="1" applyProtection="1">
      <alignment horizontal="left" vertical="center"/>
      <protection locked="0"/>
    </xf>
    <xf numFmtId="0" fontId="6" fillId="3" borderId="1" xfId="0" applyFont="1" applyFill="1" applyBorder="1" applyAlignment="1">
      <alignment horizontal="centerContinuous"/>
    </xf>
    <xf numFmtId="0" fontId="0" fillId="3" borderId="1" xfId="0" applyFill="1" applyBorder="1"/>
    <xf numFmtId="10" fontId="0" fillId="0" borderId="0" xfId="3" applyNumberFormat="1" applyFont="1" applyProtection="1"/>
    <xf numFmtId="0" fontId="51" fillId="0" borderId="1" xfId="0" applyFont="1" applyBorder="1" applyAlignment="1">
      <alignment horizontal="centerContinuous" vertical="center" wrapText="1"/>
    </xf>
    <xf numFmtId="0" fontId="5" fillId="0" borderId="0" xfId="0" applyFont="1" applyAlignment="1" applyProtection="1">
      <alignment horizontal="center" vertical="center" wrapText="1"/>
      <protection locked="0"/>
    </xf>
    <xf numFmtId="167" fontId="5" fillId="0" borderId="0" xfId="0" applyNumberFormat="1" applyFont="1" applyAlignment="1" applyProtection="1">
      <alignment horizontal="center" vertical="center"/>
      <protection locked="0"/>
    </xf>
    <xf numFmtId="0" fontId="6" fillId="0" borderId="1" xfId="0" applyFont="1" applyBorder="1" applyAlignment="1">
      <alignment horizontal="right" vertical="center"/>
    </xf>
    <xf numFmtId="0" fontId="10" fillId="0" borderId="1" xfId="0" applyFont="1" applyBorder="1" applyAlignment="1">
      <alignment vertical="center"/>
    </xf>
    <xf numFmtId="1" fontId="54" fillId="0" borderId="1" xfId="0" applyNumberFormat="1" applyFont="1" applyBorder="1" applyAlignment="1">
      <alignment horizontal="center" vertical="center" wrapText="1"/>
    </xf>
    <xf numFmtId="44" fontId="10" fillId="0" borderId="1" xfId="0" applyNumberFormat="1" applyFont="1" applyBorder="1" applyAlignment="1">
      <alignment vertical="center"/>
    </xf>
    <xf numFmtId="10" fontId="10" fillId="0" borderId="1" xfId="0" applyNumberFormat="1" applyFont="1" applyBorder="1" applyAlignment="1">
      <alignment vertical="center"/>
    </xf>
    <xf numFmtId="9" fontId="10" fillId="2" borderId="31" xfId="0" applyNumberFormat="1" applyFont="1" applyFill="1" applyBorder="1" applyAlignment="1" applyProtection="1">
      <alignment horizontal="center"/>
      <protection locked="0"/>
    </xf>
    <xf numFmtId="44" fontId="22" fillId="2" borderId="1" xfId="0" applyNumberFormat="1" applyFont="1" applyFill="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0" fontId="0" fillId="0" borderId="1" xfId="0" applyBorder="1"/>
    <xf numFmtId="0" fontId="15" fillId="0" borderId="37" xfId="0" applyFont="1" applyBorder="1" applyAlignment="1">
      <alignment vertical="center" wrapText="1"/>
    </xf>
    <xf numFmtId="9" fontId="4" fillId="0" borderId="11"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0" fontId="6" fillId="0" borderId="9" xfId="0" applyFont="1" applyBorder="1" applyProtection="1">
      <protection locked="0"/>
    </xf>
    <xf numFmtId="0" fontId="2" fillId="0" borderId="14" xfId="0" applyFont="1" applyBorder="1" applyAlignment="1" applyProtection="1">
      <alignment horizontal="left"/>
      <protection locked="0"/>
    </xf>
    <xf numFmtId="9" fontId="4" fillId="0" borderId="18" xfId="0" applyNumberFormat="1" applyFont="1" applyBorder="1" applyAlignment="1" applyProtection="1">
      <alignment horizontal="center" vertical="center" wrapText="1"/>
      <protection locked="0"/>
    </xf>
    <xf numFmtId="9" fontId="4" fillId="0" borderId="20" xfId="0" applyNumberFormat="1" applyFont="1" applyBorder="1" applyAlignment="1" applyProtection="1">
      <alignment horizontal="center" vertical="center" wrapText="1"/>
      <protection locked="0"/>
    </xf>
    <xf numFmtId="0" fontId="23" fillId="0" borderId="1" xfId="0" applyFont="1" applyBorder="1" applyAlignment="1" applyProtection="1">
      <alignment horizontal="justify" vertical="justify" wrapText="1"/>
      <protection locked="0"/>
    </xf>
    <xf numFmtId="0" fontId="27" fillId="2" borderId="1" xfId="0" applyFont="1" applyFill="1" applyBorder="1" applyAlignment="1">
      <alignment horizontal="left" vertical="center"/>
    </xf>
    <xf numFmtId="0" fontId="0" fillId="0" borderId="37" xfId="0" applyBorder="1" applyAlignment="1">
      <alignment horizontal="center"/>
    </xf>
    <xf numFmtId="0" fontId="9" fillId="0" borderId="37" xfId="0" applyFont="1" applyBorder="1"/>
    <xf numFmtId="0" fontId="0" fillId="0" borderId="37" xfId="0" applyBorder="1"/>
    <xf numFmtId="173" fontId="0" fillId="0" borderId="4" xfId="0" applyNumberFormat="1" applyBorder="1" applyAlignment="1" applyProtection="1">
      <alignment horizontal="center"/>
      <protection locked="0"/>
    </xf>
    <xf numFmtId="9" fontId="0" fillId="0" borderId="4" xfId="0" applyNumberFormat="1" applyBorder="1" applyAlignment="1" applyProtection="1">
      <alignment horizontal="center"/>
      <protection locked="0"/>
    </xf>
    <xf numFmtId="0" fontId="0" fillId="0" borderId="4" xfId="0" applyBorder="1" applyAlignment="1" applyProtection="1">
      <alignment horizontal="center"/>
      <protection locked="0"/>
    </xf>
    <xf numFmtId="9" fontId="0" fillId="0" borderId="20" xfId="0" applyNumberFormat="1" applyBorder="1" applyAlignment="1" applyProtection="1">
      <alignment horizontal="center"/>
      <protection locked="0"/>
    </xf>
    <xf numFmtId="43" fontId="2" fillId="0" borderId="55" xfId="2" applyFont="1" applyBorder="1" applyAlignment="1" applyProtection="1">
      <alignment horizontal="center"/>
      <protection locked="0"/>
    </xf>
    <xf numFmtId="43" fontId="2" fillId="0" borderId="54" xfId="2" applyFont="1" applyBorder="1" applyAlignment="1" applyProtection="1">
      <alignment horizontal="center"/>
      <protection locked="0"/>
    </xf>
    <xf numFmtId="44" fontId="2" fillId="2" borderId="7" xfId="1" applyFont="1" applyFill="1" applyBorder="1"/>
    <xf numFmtId="0" fontId="0" fillId="0" borderId="54" xfId="0" applyBorder="1" applyProtection="1">
      <protection locked="0"/>
    </xf>
    <xf numFmtId="0" fontId="2" fillId="0" borderId="1" xfId="0" applyFont="1" applyBorder="1" applyAlignment="1" applyProtection="1">
      <alignment horizontal="center"/>
      <protection locked="0"/>
    </xf>
    <xf numFmtId="174" fontId="2" fillId="0" borderId="58" xfId="2" applyNumberFormat="1" applyFont="1" applyBorder="1" applyAlignment="1" applyProtection="1">
      <alignment horizontal="center"/>
      <protection locked="0"/>
    </xf>
    <xf numFmtId="44" fontId="2" fillId="0" borderId="58" xfId="1" applyFont="1" applyBorder="1" applyProtection="1">
      <protection locked="0"/>
    </xf>
    <xf numFmtId="44" fontId="2" fillId="3" borderId="58" xfId="1" applyFont="1" applyFill="1" applyBorder="1" applyProtection="1">
      <protection locked="0"/>
    </xf>
    <xf numFmtId="0" fontId="20" fillId="2" borderId="8" xfId="0" applyFont="1" applyFill="1" applyBorder="1" applyAlignment="1">
      <alignment horizontal="left"/>
    </xf>
    <xf numFmtId="0" fontId="0" fillId="2" borderId="8" xfId="0" applyFill="1" applyBorder="1" applyAlignment="1">
      <alignment horizontal="centerContinuous"/>
    </xf>
    <xf numFmtId="0" fontId="22" fillId="2" borderId="8" xfId="0" applyFont="1" applyFill="1" applyBorder="1" applyAlignment="1">
      <alignment horizontal="centerContinuous"/>
    </xf>
    <xf numFmtId="0" fontId="2" fillId="2" borderId="8" xfId="0" applyFont="1" applyFill="1" applyBorder="1" applyAlignment="1">
      <alignment horizontal="centerContinuous"/>
    </xf>
    <xf numFmtId="44" fontId="2" fillId="2" borderId="8" xfId="1" applyFont="1" applyFill="1" applyBorder="1" applyAlignment="1" applyProtection="1">
      <alignment horizontal="centerContinuous"/>
    </xf>
    <xf numFmtId="44" fontId="1" fillId="2" borderId="8" xfId="1" applyFont="1" applyFill="1" applyBorder="1" applyProtection="1"/>
    <xf numFmtId="0" fontId="2" fillId="0" borderId="58" xfId="0" applyFont="1" applyBorder="1" applyAlignment="1" applyProtection="1">
      <alignment horizontal="centerContinuous" vertical="center" wrapText="1"/>
      <protection locked="0"/>
    </xf>
    <xf numFmtId="0" fontId="20" fillId="2" borderId="8" xfId="0" applyFont="1" applyFill="1" applyBorder="1"/>
    <xf numFmtId="0" fontId="22" fillId="2" borderId="8" xfId="0" applyFont="1" applyFill="1" applyBorder="1"/>
    <xf numFmtId="0" fontId="2" fillId="2" borderId="8" xfId="0" applyFont="1" applyFill="1" applyBorder="1"/>
    <xf numFmtId="44" fontId="2" fillId="2" borderId="8" xfId="1" applyFont="1" applyFill="1" applyBorder="1" applyProtection="1"/>
    <xf numFmtId="0" fontId="12" fillId="2" borderId="8" xfId="0" applyFont="1" applyFill="1" applyBorder="1"/>
    <xf numFmtId="44" fontId="12" fillId="2" borderId="8" xfId="1" applyFont="1" applyFill="1" applyBorder="1" applyProtection="1"/>
    <xf numFmtId="44" fontId="13" fillId="2" borderId="8" xfId="1" applyFont="1" applyFill="1" applyBorder="1" applyProtection="1"/>
    <xf numFmtId="0" fontId="4" fillId="0" borderId="14" xfId="0" applyFont="1" applyBorder="1" applyAlignment="1" applyProtection="1">
      <alignment horizontal="left"/>
      <protection locked="0"/>
    </xf>
    <xf numFmtId="0" fontId="2" fillId="0" borderId="55" xfId="0" applyFont="1" applyBorder="1" applyAlignment="1" applyProtection="1">
      <alignment horizontal="center" vertical="center"/>
      <protection locked="0"/>
    </xf>
    <xf numFmtId="0" fontId="4" fillId="0" borderId="14" xfId="0" applyFont="1" applyBorder="1" applyAlignment="1" applyProtection="1">
      <alignment horizontal="center"/>
      <protection locked="0"/>
    </xf>
    <xf numFmtId="0" fontId="4" fillId="0" borderId="14" xfId="0" applyFont="1" applyBorder="1" applyAlignment="1" applyProtection="1">
      <alignment horizontal="center" wrapText="1"/>
      <protection locked="0"/>
    </xf>
    <xf numFmtId="0" fontId="57" fillId="0" borderId="32" xfId="0" applyFont="1" applyBorder="1" applyAlignment="1" applyProtection="1">
      <alignment vertical="top" wrapText="1"/>
      <protection locked="0"/>
    </xf>
    <xf numFmtId="0" fontId="57" fillId="0" borderId="33" xfId="0" applyFont="1" applyBorder="1" applyAlignment="1" applyProtection="1">
      <alignment vertical="top" wrapText="1"/>
      <protection locked="0"/>
    </xf>
    <xf numFmtId="0" fontId="27" fillId="2" borderId="33" xfId="0" applyFont="1" applyFill="1" applyBorder="1" applyAlignment="1">
      <alignment horizontal="left" vertical="center"/>
    </xf>
    <xf numFmtId="0" fontId="18" fillId="0" borderId="34" xfId="0" applyFont="1" applyBorder="1" applyAlignment="1" applyProtection="1">
      <alignment vertical="center" wrapText="1"/>
      <protection locked="0"/>
    </xf>
    <xf numFmtId="0" fontId="18" fillId="0" borderId="35" xfId="0" applyFont="1" applyBorder="1" applyAlignment="1" applyProtection="1">
      <alignment vertical="center" wrapText="1"/>
      <protection locked="0"/>
    </xf>
    <xf numFmtId="172" fontId="0" fillId="0" borderId="37" xfId="0" applyNumberFormat="1" applyBorder="1" applyAlignment="1"/>
    <xf numFmtId="0" fontId="6" fillId="0" borderId="0" xfId="0" applyFont="1" applyAlignment="1">
      <alignment horizontal="right"/>
    </xf>
    <xf numFmtId="0" fontId="15" fillId="0" borderId="37" xfId="0" applyFont="1" applyBorder="1" applyAlignment="1">
      <alignment vertical="center"/>
    </xf>
    <xf numFmtId="0" fontId="15" fillId="2" borderId="60" xfId="0" applyFont="1" applyFill="1" applyBorder="1" applyAlignment="1">
      <alignment horizontal="left" vertical="center"/>
    </xf>
    <xf numFmtId="0" fontId="27" fillId="2" borderId="8" xfId="0" applyFont="1" applyFill="1" applyBorder="1" applyAlignment="1">
      <alignment horizontal="left" vertical="center"/>
    </xf>
    <xf numFmtId="0" fontId="0" fillId="2" borderId="45" xfId="0" applyFill="1" applyBorder="1" applyAlignment="1">
      <alignment horizontal="left"/>
    </xf>
    <xf numFmtId="0" fontId="15" fillId="2" borderId="46" xfId="0" applyFont="1" applyFill="1" applyBorder="1" applyAlignment="1">
      <alignment horizontal="left" vertical="center"/>
    </xf>
    <xf numFmtId="0" fontId="27" fillId="2" borderId="9" xfId="0" applyFont="1" applyFill="1" applyBorder="1" applyAlignment="1">
      <alignment horizontal="left" vertical="center"/>
    </xf>
    <xf numFmtId="0" fontId="0" fillId="2" borderId="59" xfId="0" applyFill="1" applyBorder="1" applyAlignment="1">
      <alignment horizontal="left"/>
    </xf>
    <xf numFmtId="0" fontId="27" fillId="2" borderId="47" xfId="0" applyFont="1" applyFill="1" applyBorder="1" applyAlignment="1">
      <alignment horizontal="left" vertical="center"/>
    </xf>
    <xf numFmtId="0" fontId="0" fillId="2" borderId="48" xfId="0" applyFill="1" applyBorder="1" applyAlignment="1">
      <alignment horizontal="left"/>
    </xf>
    <xf numFmtId="0" fontId="6" fillId="0" borderId="47" xfId="0" applyFont="1" applyBorder="1"/>
    <xf numFmtId="0" fontId="0" fillId="0" borderId="48" xfId="0" applyBorder="1" applyAlignment="1">
      <alignment horizontal="centerContinuous"/>
    </xf>
    <xf numFmtId="0" fontId="6" fillId="0" borderId="47" xfId="0" applyFont="1" applyBorder="1" applyAlignment="1">
      <alignment horizontal="left"/>
    </xf>
    <xf numFmtId="0" fontId="6" fillId="0" borderId="51" xfId="0" applyFont="1" applyBorder="1" applyAlignment="1">
      <alignment horizontal="left"/>
    </xf>
    <xf numFmtId="0" fontId="0" fillId="0" borderId="7" xfId="0" applyBorder="1" applyAlignment="1">
      <alignment horizontal="centerContinuous"/>
    </xf>
    <xf numFmtId="0" fontId="52" fillId="0" borderId="7" xfId="0" applyFont="1" applyBorder="1" applyAlignment="1">
      <alignment horizontal="centerContinuous"/>
    </xf>
    <xf numFmtId="0" fontId="0" fillId="0" borderId="52" xfId="0" applyBorder="1" applyAlignment="1">
      <alignment horizontal="centerContinuous"/>
    </xf>
    <xf numFmtId="0" fontId="23" fillId="0" borderId="48" xfId="0" applyFont="1" applyBorder="1" applyAlignment="1" applyProtection="1">
      <alignment horizontal="justify" vertical="justify" wrapText="1"/>
      <protection locked="0"/>
    </xf>
    <xf numFmtId="0" fontId="29" fillId="0" borderId="1" xfId="0" applyFont="1" applyBorder="1" applyAlignment="1">
      <alignment horizontal="center" vertical="center"/>
    </xf>
    <xf numFmtId="0" fontId="29" fillId="0" borderId="0" xfId="0" applyFont="1" applyAlignment="1">
      <alignment horizontal="center" vertical="center"/>
    </xf>
    <xf numFmtId="44" fontId="1" fillId="2" borderId="7" xfId="1" applyFont="1" applyFill="1" applyBorder="1"/>
    <xf numFmtId="44" fontId="1" fillId="2" borderId="54" xfId="1" applyFont="1" applyFill="1" applyBorder="1"/>
    <xf numFmtId="44" fontId="1" fillId="2" borderId="7" xfId="1" applyFont="1" applyFill="1" applyBorder="1" applyProtection="1"/>
    <xf numFmtId="0" fontId="55" fillId="3" borderId="9" xfId="0" applyFont="1" applyFill="1" applyBorder="1" applyAlignment="1">
      <alignment horizontal="center" vertical="center" wrapText="1"/>
    </xf>
    <xf numFmtId="0" fontId="10" fillId="0" borderId="14" xfId="0" applyFont="1" applyBorder="1" applyAlignment="1">
      <alignment horizontal="left" vertical="center"/>
    </xf>
    <xf numFmtId="0" fontId="10" fillId="0" borderId="14" xfId="0" applyFont="1" applyBorder="1" applyAlignment="1">
      <alignment horizontal="left" vertical="center" wrapText="1"/>
    </xf>
    <xf numFmtId="0" fontId="53" fillId="0" borderId="1" xfId="0" applyFont="1" applyBorder="1" applyAlignment="1">
      <alignment horizontal="left" vertical="center" wrapText="1"/>
    </xf>
    <xf numFmtId="0" fontId="18" fillId="0" borderId="51" xfId="0" applyFont="1" applyBorder="1" applyAlignment="1" applyProtection="1">
      <alignment horizontal="center" vertical="top" wrapText="1"/>
      <protection locked="0"/>
    </xf>
    <xf numFmtId="0" fontId="24" fillId="0" borderId="1" xfId="0" applyFont="1" applyBorder="1" applyAlignment="1">
      <alignment horizontal="center" vertical="center"/>
    </xf>
    <xf numFmtId="0" fontId="5" fillId="5" borderId="0" xfId="0" applyFont="1" applyFill="1" applyAlignment="1" applyProtection="1">
      <alignment horizontal="center" vertical="center" wrapText="1"/>
      <protection locked="0"/>
    </xf>
    <xf numFmtId="168" fontId="17" fillId="5" borderId="0" xfId="0" applyNumberFormat="1" applyFont="1" applyFill="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169" fontId="5" fillId="5" borderId="0" xfId="0" applyNumberFormat="1" applyFont="1" applyFill="1" applyAlignment="1" applyProtection="1">
      <alignment horizontal="center" vertical="center"/>
      <protection locked="0"/>
    </xf>
    <xf numFmtId="167" fontId="5" fillId="5" borderId="0" xfId="0" applyNumberFormat="1" applyFont="1" applyFill="1" applyAlignment="1" applyProtection="1">
      <alignment horizontal="center" vertical="center"/>
      <protection locked="0"/>
    </xf>
    <xf numFmtId="166" fontId="5" fillId="5" borderId="0" xfId="0" applyNumberFormat="1" applyFont="1" applyFill="1" applyAlignment="1" applyProtection="1">
      <alignment horizontal="center" vertical="center" wrapText="1"/>
      <protection locked="0"/>
    </xf>
    <xf numFmtId="165" fontId="5" fillId="5" borderId="0" xfId="0" applyNumberFormat="1" applyFont="1" applyFill="1" applyAlignment="1" applyProtection="1">
      <alignment horizontal="center" vertical="center"/>
      <protection locked="0"/>
    </xf>
    <xf numFmtId="0" fontId="56" fillId="6" borderId="0" xfId="0" applyFont="1" applyFill="1" applyAlignment="1">
      <alignment horizontal="left" vertical="center" wrapText="1"/>
    </xf>
    <xf numFmtId="0" fontId="17" fillId="5" borderId="1" xfId="0" applyFont="1" applyFill="1" applyBorder="1" applyAlignment="1" applyProtection="1">
      <alignment horizontal="center" vertical="center" wrapText="1"/>
      <protection locked="0"/>
    </xf>
    <xf numFmtId="0" fontId="5" fillId="5" borderId="0" xfId="0" applyFont="1" applyFill="1" applyAlignment="1" applyProtection="1">
      <alignment horizontal="left" vertical="center" wrapText="1"/>
      <protection locked="0"/>
    </xf>
    <xf numFmtId="0" fontId="59" fillId="0" borderId="0" xfId="0" applyFont="1" applyAlignment="1">
      <alignment horizontal="center" vertical="center" wrapText="1"/>
    </xf>
    <xf numFmtId="0" fontId="17" fillId="5" borderId="0" xfId="0" applyFont="1" applyFill="1" applyAlignment="1" applyProtection="1">
      <alignment horizontal="left" vertical="center"/>
      <protection locked="0"/>
    </xf>
    <xf numFmtId="0" fontId="15" fillId="0" borderId="7" xfId="0" applyFont="1" applyBorder="1" applyAlignment="1">
      <alignment horizontal="left" vertical="center"/>
    </xf>
    <xf numFmtId="0" fontId="15" fillId="0" borderId="0" xfId="0" applyFont="1" applyAlignment="1">
      <alignment horizontal="left" vertical="center" wrapText="1"/>
    </xf>
    <xf numFmtId="0" fontId="15" fillId="2" borderId="7" xfId="0" applyFont="1" applyFill="1" applyBorder="1" applyAlignment="1">
      <alignment horizontal="left" vertical="center"/>
    </xf>
    <xf numFmtId="0" fontId="57" fillId="0" borderId="44" xfId="0" applyFont="1" applyBorder="1" applyAlignment="1" applyProtection="1">
      <alignment horizontal="justify" vertical="top" wrapText="1"/>
      <protection locked="0"/>
    </xf>
    <xf numFmtId="0" fontId="57" fillId="0" borderId="8" xfId="0" applyFont="1" applyBorder="1" applyAlignment="1" applyProtection="1">
      <alignment horizontal="justify" vertical="top" wrapText="1"/>
      <protection locked="0"/>
    </xf>
    <xf numFmtId="0" fontId="57" fillId="0" borderId="45" xfId="0" applyFont="1" applyBorder="1" applyAlignment="1" applyProtection="1">
      <alignment horizontal="justify" vertical="top" wrapText="1"/>
      <protection locked="0"/>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xf>
    <xf numFmtId="0" fontId="27" fillId="2" borderId="1" xfId="0" applyFont="1" applyFill="1" applyBorder="1" applyAlignment="1">
      <alignment horizontal="left" vertical="center"/>
    </xf>
    <xf numFmtId="0" fontId="23" fillId="0" borderId="44" xfId="0" applyFont="1" applyBorder="1" applyAlignment="1" applyProtection="1">
      <alignment horizontal="justify" vertical="top" wrapText="1"/>
      <protection locked="0"/>
    </xf>
    <xf numFmtId="0" fontId="23" fillId="0" borderId="8" xfId="0" applyFont="1" applyBorder="1" applyAlignment="1" applyProtection="1">
      <alignment horizontal="justify" vertical="top" wrapText="1"/>
      <protection locked="0"/>
    </xf>
    <xf numFmtId="0" fontId="23" fillId="0" borderId="45" xfId="0" applyFont="1" applyBorder="1" applyAlignment="1" applyProtection="1">
      <alignment horizontal="justify" vertical="top" wrapText="1"/>
      <protection locked="0"/>
    </xf>
    <xf numFmtId="0" fontId="15" fillId="2" borderId="7" xfId="0" applyFont="1" applyFill="1" applyBorder="1" applyAlignment="1">
      <alignment horizontal="left" vertical="top"/>
    </xf>
    <xf numFmtId="0" fontId="23" fillId="0" borderId="8" xfId="0" applyFont="1" applyBorder="1" applyAlignment="1" applyProtection="1">
      <alignment horizontal="justify" vertical="top"/>
      <protection locked="0"/>
    </xf>
    <xf numFmtId="0" fontId="23" fillId="0" borderId="45" xfId="0" applyFont="1" applyBorder="1" applyAlignment="1" applyProtection="1">
      <alignment horizontal="justify" vertical="top"/>
      <protection locked="0"/>
    </xf>
    <xf numFmtId="0" fontId="23" fillId="0" borderId="9" xfId="0" applyFont="1" applyBorder="1" applyAlignment="1" applyProtection="1">
      <alignment horizontal="justify" vertical="justify" wrapText="1"/>
      <protection locked="0"/>
    </xf>
    <xf numFmtId="0" fontId="23" fillId="0" borderId="59" xfId="0" applyFont="1" applyBorder="1" applyAlignment="1" applyProtection="1">
      <alignment horizontal="justify" vertical="justify" wrapText="1"/>
      <protection locked="0"/>
    </xf>
    <xf numFmtId="0" fontId="23" fillId="0" borderId="1" xfId="0" applyFont="1" applyBorder="1" applyAlignment="1" applyProtection="1">
      <alignment horizontal="justify" vertical="justify" wrapText="1"/>
      <protection locked="0"/>
    </xf>
    <xf numFmtId="0" fontId="23" fillId="0" borderId="48" xfId="0" applyFont="1" applyBorder="1" applyAlignment="1" applyProtection="1">
      <alignment horizontal="justify" vertical="justify" wrapText="1"/>
      <protection locked="0"/>
    </xf>
    <xf numFmtId="0" fontId="4" fillId="0" borderId="19" xfId="0" applyFont="1" applyBorder="1" applyAlignment="1">
      <alignment horizontal="center" vertical="center" wrapText="1"/>
    </xf>
    <xf numFmtId="0" fontId="4" fillId="0" borderId="4" xfId="0" applyFont="1" applyBorder="1" applyAlignment="1">
      <alignment vertical="center" wrapText="1"/>
    </xf>
    <xf numFmtId="0" fontId="19" fillId="0" borderId="11" xfId="0" applyFont="1" applyBorder="1" applyAlignment="1">
      <alignment horizontal="center" vertical="center" wrapText="1"/>
    </xf>
    <xf numFmtId="0" fontId="14" fillId="0" borderId="11" xfId="0" applyFont="1" applyBorder="1"/>
    <xf numFmtId="0" fontId="14" fillId="0" borderId="12" xfId="0" applyFont="1" applyBorder="1"/>
    <xf numFmtId="0" fontId="4" fillId="0" borderId="17" xfId="0" applyFont="1" applyBorder="1" applyAlignment="1">
      <alignment horizontal="center" vertical="center" wrapText="1"/>
    </xf>
    <xf numFmtId="0" fontId="4" fillId="0" borderId="11" xfId="0" applyFont="1" applyBorder="1" applyAlignment="1">
      <alignment vertical="center" wrapText="1"/>
    </xf>
    <xf numFmtId="0" fontId="13" fillId="0" borderId="5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6" fillId="0" borderId="0" xfId="0" applyFont="1" applyAlignment="1">
      <alignment horizontal="left" wrapText="1"/>
    </xf>
    <xf numFmtId="0" fontId="6" fillId="0" borderId="1" xfId="0" applyFont="1" applyBorder="1" applyAlignment="1">
      <alignment horizontal="left" wrapText="1"/>
    </xf>
    <xf numFmtId="0" fontId="4" fillId="0" borderId="5" xfId="0" applyFont="1" applyBorder="1" applyAlignment="1">
      <alignment vertical="center" wrapText="1"/>
    </xf>
    <xf numFmtId="0" fontId="4" fillId="0" borderId="50" xfId="0" applyFont="1" applyBorder="1" applyAlignment="1">
      <alignment vertical="center" wrapText="1"/>
    </xf>
    <xf numFmtId="0" fontId="4" fillId="0" borderId="6" xfId="0" applyFont="1" applyBorder="1" applyAlignment="1">
      <alignment vertical="center" wrapText="1"/>
    </xf>
    <xf numFmtId="0" fontId="4" fillId="0" borderId="29"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23" xfId="0" applyFont="1" applyBorder="1" applyAlignment="1">
      <alignment horizontal="center" vertical="center" wrapText="1"/>
    </xf>
    <xf numFmtId="0" fontId="19" fillId="0" borderId="2" xfId="0" applyFont="1" applyBorder="1" applyAlignment="1">
      <alignment horizontal="center" vertical="center" wrapText="1"/>
    </xf>
    <xf numFmtId="0" fontId="7" fillId="0" borderId="3" xfId="0" applyFont="1" applyBorder="1"/>
    <xf numFmtId="0" fontId="2" fillId="0" borderId="14" xfId="0" applyFont="1" applyBorder="1" applyAlignment="1" applyProtection="1">
      <alignment horizontal="left" vertical="center" wrapText="1"/>
      <protection locked="0"/>
    </xf>
    <xf numFmtId="0" fontId="2" fillId="0" borderId="14" xfId="0" applyFont="1" applyBorder="1" applyAlignment="1" applyProtection="1">
      <alignment horizontal="center" vertical="center" wrapText="1"/>
      <protection locked="0"/>
    </xf>
    <xf numFmtId="0" fontId="1" fillId="4" borderId="13" xfId="0" applyFont="1" applyFill="1" applyBorder="1" applyAlignment="1">
      <alignment horizontal="center" vertical="center" wrapText="1"/>
    </xf>
    <xf numFmtId="0" fontId="10" fillId="0" borderId="14" xfId="0" applyFont="1" applyBorder="1" applyAlignment="1">
      <alignment horizontal="left" vertical="center"/>
    </xf>
    <xf numFmtId="0" fontId="6" fillId="0" borderId="14" xfId="0" applyFont="1" applyBorder="1" applyAlignment="1">
      <alignment horizontal="left" vertical="center"/>
    </xf>
    <xf numFmtId="0" fontId="10" fillId="0" borderId="14" xfId="0" applyFont="1" applyBorder="1" applyAlignment="1">
      <alignment horizontal="left" vertical="center" wrapText="1"/>
    </xf>
    <xf numFmtId="0" fontId="6" fillId="0" borderId="14" xfId="0" applyFont="1" applyBorder="1" applyAlignment="1">
      <alignment horizontal="center" vertical="center"/>
    </xf>
    <xf numFmtId="0" fontId="55" fillId="3" borderId="9"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53" fillId="0" borderId="1" xfId="0" applyFont="1" applyBorder="1" applyAlignment="1">
      <alignment horizontal="left" vertical="center" wrapText="1"/>
    </xf>
    <xf numFmtId="0" fontId="53" fillId="0" borderId="36" xfId="0" applyFont="1" applyBorder="1" applyAlignment="1">
      <alignment horizontal="left" vertical="center" wrapText="1"/>
    </xf>
    <xf numFmtId="0" fontId="57" fillId="0" borderId="57" xfId="0" applyFont="1" applyBorder="1" applyAlignment="1" applyProtection="1">
      <alignment horizontal="center" vertical="top" wrapText="1"/>
      <protection locked="0"/>
    </xf>
    <xf numFmtId="0" fontId="57" fillId="0" borderId="32" xfId="0" applyFont="1" applyBorder="1" applyAlignment="1" applyProtection="1">
      <alignment horizontal="center" vertical="top" wrapText="1"/>
      <protection locked="0"/>
    </xf>
    <xf numFmtId="0" fontId="57" fillId="0" borderId="33" xfId="0" applyFont="1" applyBorder="1" applyAlignment="1" applyProtection="1">
      <alignment horizontal="center" vertical="top" wrapText="1"/>
      <protection locked="0"/>
    </xf>
    <xf numFmtId="0" fontId="18" fillId="0" borderId="57"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164" fontId="60" fillId="0" borderId="38" xfId="0" applyNumberFormat="1" applyFont="1" applyBorder="1" applyAlignment="1">
      <alignment horizontal="center" vertical="center" wrapText="1"/>
    </xf>
    <xf numFmtId="0" fontId="53" fillId="0" borderId="24" xfId="0" applyFont="1" applyBorder="1"/>
    <xf numFmtId="164" fontId="60" fillId="0" borderId="16" xfId="0" applyNumberFormat="1" applyFont="1" applyBorder="1" applyAlignment="1">
      <alignment horizontal="center" vertical="center" wrapText="1"/>
    </xf>
    <xf numFmtId="0" fontId="53" fillId="0" borderId="25" xfId="0" applyFont="1" applyBorder="1"/>
    <xf numFmtId="164" fontId="60" fillId="0" borderId="39" xfId="0" applyNumberFormat="1" applyFont="1" applyBorder="1" applyAlignment="1">
      <alignment horizontal="center" vertical="center" wrapText="1"/>
    </xf>
    <xf numFmtId="0" fontId="53" fillId="0" borderId="26" xfId="0" applyFont="1" applyBorder="1"/>
    <xf numFmtId="0" fontId="6" fillId="0" borderId="56" xfId="0" applyFont="1" applyBorder="1" applyAlignment="1">
      <alignment horizontal="center" wrapText="1"/>
    </xf>
    <xf numFmtId="0" fontId="6" fillId="0" borderId="0" xfId="0" applyFont="1" applyAlignment="1">
      <alignment horizontal="center" vertical="center" wrapText="1"/>
    </xf>
    <xf numFmtId="0" fontId="36" fillId="4" borderId="9" xfId="0" applyFont="1" applyFill="1" applyBorder="1" applyAlignment="1">
      <alignment horizontal="center" vertical="center" wrapText="1"/>
    </xf>
    <xf numFmtId="0" fontId="36" fillId="4" borderId="7" xfId="0" applyFont="1" applyFill="1" applyBorder="1" applyAlignment="1">
      <alignment horizontal="center" vertical="center" wrapText="1"/>
    </xf>
    <xf numFmtId="0" fontId="22" fillId="4" borderId="9"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9"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0" fillId="4" borderId="9" xfId="0" applyFont="1" applyFill="1" applyBorder="1" applyAlignment="1">
      <alignment horizontal="center" vertical="center"/>
    </xf>
    <xf numFmtId="0" fontId="20" fillId="4" borderId="7" xfId="0" applyFont="1" applyFill="1" applyBorder="1" applyAlignment="1">
      <alignment horizontal="center" vertical="center"/>
    </xf>
  </cellXfs>
  <cellStyles count="4">
    <cellStyle name="Moeda" xfId="1" builtinId="4"/>
    <cellStyle name="Normal" xfId="0" builtinId="0"/>
    <cellStyle name="Porcentagem" xfId="3" builtinId="5"/>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Style="combo" dx="32" fmlaRange="$D$2:$D$9" noThreeD="1" sel="1" val="0"/>
</file>

<file path=xl/ctrlProps/ctrlProp2.xml><?xml version="1.0" encoding="utf-8"?>
<formControlPr xmlns="http://schemas.microsoft.com/office/spreadsheetml/2009/9/main" objectType="Drop" dropStyle="combo" dx="32" fmlaRange="$E$2:$E$9" noThreeD="1" sel="1" val="0"/>
</file>

<file path=xl/ctrlProps/ctrlProp3.xml><?xml version="1.0" encoding="utf-8"?>
<formControlPr xmlns="http://schemas.microsoft.com/office/spreadsheetml/2009/9/main" objectType="Drop" dropLines="17" dropStyle="combo" dx="32" fmlaLink="$D$57" fmlaRange="$C$1:$C$18" sel="2"/>
</file>

<file path=xl/ctrlProps/ctrlProp4.xml><?xml version="1.0" encoding="utf-8"?>
<formControlPr xmlns="http://schemas.microsoft.com/office/spreadsheetml/2009/9/main" objectType="Drop" dropLines="17" dropStyle="combo" dx="32" fmlaLink="$D$59" fmlaRange="$C$1:$C$18" sel="3"/>
</file>

<file path=xl/ctrlProps/ctrlProp5.xml><?xml version="1.0" encoding="utf-8"?>
<formControlPr xmlns="http://schemas.microsoft.com/office/spreadsheetml/2009/9/main" objectType="Radio" checked="Checked" firstButton="1" fmlaLink="$E$1"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emf"/><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emf"/><Relationship Id="rId4" Type="http://schemas.openxmlformats.org/officeDocument/2006/relationships/image" Target="../media/image7.png"/><Relationship Id="rId9" Type="http://schemas.openxmlformats.org/officeDocument/2006/relationships/image" Target="../media/image12.jp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2</xdr:col>
      <xdr:colOff>13118</xdr:colOff>
      <xdr:row>0</xdr:row>
      <xdr:rowOff>38479</xdr:rowOff>
    </xdr:from>
    <xdr:to>
      <xdr:col>3</xdr:col>
      <xdr:colOff>547688</xdr:colOff>
      <xdr:row>3</xdr:row>
      <xdr:rowOff>18432</xdr:rowOff>
    </xdr:to>
    <xdr:pic>
      <xdr:nvPicPr>
        <xdr:cNvPr id="57" name="Imagem 56" descr="Plone site">
          <a:extLst>
            <a:ext uri="{FF2B5EF4-FFF2-40B4-BE49-F238E27FC236}">
              <a16:creationId xmlns:a16="http://schemas.microsoft.com/office/drawing/2014/main" id="{00000000-0008-0000-0000-00003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9609"/>
        <a:stretch/>
      </xdr:blipFill>
      <xdr:spPr bwMode="auto">
        <a:xfrm>
          <a:off x="2060993" y="673479"/>
          <a:ext cx="1304508" cy="472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303239</xdr:colOff>
      <xdr:row>0</xdr:row>
      <xdr:rowOff>0</xdr:rowOff>
    </xdr:from>
    <xdr:to>
      <xdr:col>9</xdr:col>
      <xdr:colOff>38466</xdr:colOff>
      <xdr:row>3</xdr:row>
      <xdr:rowOff>61546</xdr:rowOff>
    </xdr:to>
    <xdr:pic>
      <xdr:nvPicPr>
        <xdr:cNvPr id="58" name="Google Shape;132;p25" descr="Resultado de imagem para logo csd uem">
          <a:extLst>
            <a:ext uri="{FF2B5EF4-FFF2-40B4-BE49-F238E27FC236}">
              <a16:creationId xmlns:a16="http://schemas.microsoft.com/office/drawing/2014/main" id="{00000000-0008-0000-0000-00003A000000}"/>
            </a:ext>
          </a:extLst>
        </xdr:cNvPr>
        <xdr:cNvPicPr preferRelativeResize="0"/>
      </xdr:nvPicPr>
      <xdr:blipFill rotWithShape="1">
        <a:blip xmlns:r="http://schemas.openxmlformats.org/officeDocument/2006/relationships" r:embed="rId2">
          <a:alphaModFix/>
        </a:blip>
        <a:srcRect r="6920"/>
        <a:stretch/>
      </xdr:blipFill>
      <xdr:spPr>
        <a:xfrm>
          <a:off x="3708427" y="631252"/>
          <a:ext cx="2489539" cy="547321"/>
        </a:xfrm>
        <a:prstGeom prst="rect">
          <a:avLst/>
        </a:prstGeom>
        <a:noFill/>
        <a:ln>
          <a:noFill/>
        </a:ln>
        <a:effectLst>
          <a:outerShdw blurRad="57150" dist="19050" dir="5400000" algn="bl" rotWithShape="0">
            <a:srgbClr val="000000">
              <a:alpha val="45000"/>
            </a:srgbClr>
          </a:outerShdw>
        </a:effectLst>
      </xdr:spPr>
    </xdr:pic>
    <xdr:clientData/>
  </xdr:twoCellAnchor>
  <xdr:twoCellAnchor editAs="oneCell">
    <xdr:from>
      <xdr:col>1</xdr:col>
      <xdr:colOff>275982</xdr:colOff>
      <xdr:row>0</xdr:row>
      <xdr:rowOff>31140</xdr:rowOff>
    </xdr:from>
    <xdr:to>
      <xdr:col>1</xdr:col>
      <xdr:colOff>1311275</xdr:colOff>
      <xdr:row>3</xdr:row>
      <xdr:rowOff>30163</xdr:rowOff>
    </xdr:to>
    <xdr:pic>
      <xdr:nvPicPr>
        <xdr:cNvPr id="59" name="Google Shape;134;p25" descr="Resultado de imagem para uem logo">
          <a:extLst>
            <a:ext uri="{FF2B5EF4-FFF2-40B4-BE49-F238E27FC236}">
              <a16:creationId xmlns:a16="http://schemas.microsoft.com/office/drawing/2014/main" id="{00000000-0008-0000-0000-00003B000000}"/>
            </a:ext>
          </a:extLst>
        </xdr:cNvPr>
        <xdr:cNvPicPr preferRelativeResize="0"/>
      </xdr:nvPicPr>
      <xdr:blipFill>
        <a:blip xmlns:r="http://schemas.openxmlformats.org/officeDocument/2006/relationships" r:embed="rId3">
          <a:alphaModFix/>
        </a:blip>
        <a:stretch>
          <a:fillRect/>
        </a:stretch>
      </xdr:blipFill>
      <xdr:spPr>
        <a:xfrm>
          <a:off x="387107" y="666140"/>
          <a:ext cx="1035293" cy="491148"/>
        </a:xfrm>
        <a:prstGeom prst="rect">
          <a:avLst/>
        </a:prstGeom>
        <a:noFill/>
        <a:ln>
          <a:noFill/>
        </a:ln>
        <a:effectLst>
          <a:outerShdw blurRad="57150" dist="19050" dir="5400000" algn="bl" rotWithShape="0">
            <a:srgbClr val="000000">
              <a:alpha val="29000"/>
            </a:srgbClr>
          </a:outerShdw>
        </a:effectLst>
      </xdr:spPr>
    </xdr:pic>
    <xdr:clientData/>
  </xdr:twoCellAnchor>
  <xdr:twoCellAnchor>
    <xdr:from>
      <xdr:col>5</xdr:col>
      <xdr:colOff>25400</xdr:colOff>
      <xdr:row>43</xdr:row>
      <xdr:rowOff>88900</xdr:rowOff>
    </xdr:from>
    <xdr:to>
      <xdr:col>10</xdr:col>
      <xdr:colOff>0</xdr:colOff>
      <xdr:row>44</xdr:row>
      <xdr:rowOff>196850</xdr:rowOff>
    </xdr:to>
    <xdr:sp macro="" textlink="">
      <xdr:nvSpPr>
        <xdr:cNvPr id="70" name="Retângulo 69">
          <a:extLst>
            <a:ext uri="{FF2B5EF4-FFF2-40B4-BE49-F238E27FC236}">
              <a16:creationId xmlns:a16="http://schemas.microsoft.com/office/drawing/2014/main" id="{00000000-0008-0000-0000-000046000000}"/>
            </a:ext>
          </a:extLst>
        </xdr:cNvPr>
        <xdr:cNvSpPr/>
      </xdr:nvSpPr>
      <xdr:spPr>
        <a:xfrm>
          <a:off x="4089400" y="6337300"/>
          <a:ext cx="2374900"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b="0" i="1" baseline="0">
              <a:solidFill>
                <a:srgbClr val="FF0000"/>
              </a:solidFill>
              <a:effectLst/>
              <a:latin typeface="+mn-lt"/>
              <a:ea typeface="+mn-ea"/>
              <a:cs typeface="+mn-cs"/>
            </a:rPr>
            <a:t>Res. 080/2023-CAD Art. 19</a:t>
          </a:r>
          <a:r>
            <a:rPr lang="pt-BR" sz="900" b="0" i="1" strike="noStrike" baseline="30000">
              <a:solidFill>
                <a:srgbClr val="FF0000"/>
              </a:solidFill>
              <a:effectLst/>
              <a:latin typeface="+mn-lt"/>
              <a:ea typeface="+mn-ea"/>
              <a:cs typeface="+mn-cs"/>
            </a:rPr>
            <a:t>o</a:t>
          </a:r>
          <a:r>
            <a:rPr lang="pt-BR" sz="900" b="0" i="1" baseline="0">
              <a:solidFill>
                <a:srgbClr val="FF0000"/>
              </a:solidFill>
              <a:effectLst/>
              <a:latin typeface="+mn-lt"/>
              <a:ea typeface="+mn-ea"/>
              <a:cs typeface="+mn-cs"/>
            </a:rPr>
            <a:t>  </a:t>
          </a:r>
          <a:r>
            <a:rPr lang="pt-BR" sz="900" b="0" i="0">
              <a:solidFill>
                <a:srgbClr val="FF0000"/>
              </a:solidFill>
              <a:effectLst/>
              <a:latin typeface="+mn-lt"/>
              <a:ea typeface="+mn-ea"/>
              <a:cs typeface="+mn-cs"/>
            </a:rPr>
            <a:t>§ 3º</a:t>
          </a:r>
          <a:r>
            <a:rPr lang="pt-BR" sz="900" b="0" i="0" baseline="0">
              <a:solidFill>
                <a:srgbClr val="FF0000"/>
              </a:solidFill>
              <a:effectLst/>
              <a:latin typeface="+mn-lt"/>
              <a:ea typeface="+mn-ea"/>
              <a:cs typeface="+mn-cs"/>
            </a:rPr>
            <a:t> </a:t>
          </a:r>
          <a:r>
            <a:rPr lang="pt-BR" sz="900" b="0" i="1">
              <a:solidFill>
                <a:srgbClr val="FF0000"/>
              </a:solidFill>
              <a:effectLst/>
              <a:latin typeface="+mn-lt"/>
              <a:ea typeface="+mn-ea"/>
              <a:cs typeface="+mn-cs"/>
            </a:rPr>
            <a:t>item IV</a:t>
          </a:r>
          <a:r>
            <a:rPr lang="pt-BR" sz="900" b="0" i="0">
              <a:solidFill>
                <a:srgbClr val="FF0000"/>
              </a:solidFill>
              <a:effectLst/>
              <a:latin typeface="+mn-lt"/>
              <a:ea typeface="+mn-ea"/>
              <a:cs typeface="+mn-cs"/>
            </a:rPr>
            <a:t> </a:t>
          </a:r>
          <a:endParaRPr lang="pt-BR" sz="900" b="0" i="1">
            <a:solidFill>
              <a:srgbClr val="FF0000"/>
            </a:solidFill>
            <a:effectLst/>
            <a:latin typeface="+mn-lt"/>
            <a:ea typeface="+mn-ea"/>
            <a:cs typeface="+mn-cs"/>
          </a:endParaRPr>
        </a:p>
      </xdr:txBody>
    </xdr:sp>
    <xdr:clientData fPrintsWithSheet="0"/>
  </xdr:twoCellAnchor>
  <xdr:twoCellAnchor>
    <xdr:from>
      <xdr:col>1</xdr:col>
      <xdr:colOff>651607</xdr:colOff>
      <xdr:row>21</xdr:row>
      <xdr:rowOff>0</xdr:rowOff>
    </xdr:from>
    <xdr:to>
      <xdr:col>2</xdr:col>
      <xdr:colOff>80107</xdr:colOff>
      <xdr:row>22</xdr:row>
      <xdr:rowOff>21980</xdr:rowOff>
    </xdr:to>
    <xdr:sp macro="" textlink="">
      <xdr:nvSpPr>
        <xdr:cNvPr id="30" name="Retângulo 29">
          <a:extLst>
            <a:ext uri="{FF2B5EF4-FFF2-40B4-BE49-F238E27FC236}">
              <a16:creationId xmlns:a16="http://schemas.microsoft.com/office/drawing/2014/main" id="{00000000-0008-0000-0000-00001E000000}"/>
            </a:ext>
          </a:extLst>
        </xdr:cNvPr>
        <xdr:cNvSpPr/>
      </xdr:nvSpPr>
      <xdr:spPr>
        <a:xfrm>
          <a:off x="765907" y="7975600"/>
          <a:ext cx="1352550" cy="2124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00" i="1">
              <a:solidFill>
                <a:srgbClr val="FF0000"/>
              </a:solidFill>
              <a:effectLst/>
              <a:latin typeface="+mn-lt"/>
              <a:ea typeface="+mn-ea"/>
              <a:cs typeface="+mn-cs"/>
            </a:rPr>
            <a:t>com órgão exped./ UF</a:t>
          </a:r>
        </a:p>
      </xdr:txBody>
    </xdr:sp>
    <xdr:clientData fPrintsWithSheet="0"/>
  </xdr:twoCellAnchor>
  <xdr:twoCellAnchor>
    <xdr:from>
      <xdr:col>5</xdr:col>
      <xdr:colOff>184150</xdr:colOff>
      <xdr:row>6</xdr:row>
      <xdr:rowOff>31750</xdr:rowOff>
    </xdr:from>
    <xdr:to>
      <xdr:col>10</xdr:col>
      <xdr:colOff>0</xdr:colOff>
      <xdr:row>8</xdr:row>
      <xdr:rowOff>6350</xdr:rowOff>
    </xdr:to>
    <xdr:sp macro="" textlink="">
      <xdr:nvSpPr>
        <xdr:cNvPr id="35" name="Retângulo 34">
          <a:extLst>
            <a:ext uri="{FF2B5EF4-FFF2-40B4-BE49-F238E27FC236}">
              <a16:creationId xmlns:a16="http://schemas.microsoft.com/office/drawing/2014/main" id="{00000000-0008-0000-0000-000023000000}"/>
            </a:ext>
          </a:extLst>
        </xdr:cNvPr>
        <xdr:cNvSpPr/>
      </xdr:nvSpPr>
      <xdr:spPr>
        <a:xfrm>
          <a:off x="4248150" y="1123950"/>
          <a:ext cx="2216150" cy="260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080/2013-CAD Art. 3</a:t>
          </a:r>
          <a:r>
            <a:rPr lang="pt-BR" sz="900" i="1"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item I</a:t>
          </a:r>
          <a:endParaRPr lang="pt-BR" sz="900" i="1">
            <a:solidFill>
              <a:srgbClr val="FF0000"/>
            </a:solidFill>
            <a:effectLst/>
            <a:latin typeface="+mn-lt"/>
            <a:ea typeface="+mn-ea"/>
            <a:cs typeface="+mn-cs"/>
          </a:endParaRPr>
        </a:p>
      </xdr:txBody>
    </xdr:sp>
    <xdr:clientData fPrintsWithSheet="0"/>
  </xdr:twoCellAnchor>
  <xdr:twoCellAnchor>
    <xdr:from>
      <xdr:col>0</xdr:col>
      <xdr:colOff>76200</xdr:colOff>
      <xdr:row>50</xdr:row>
      <xdr:rowOff>185736</xdr:rowOff>
    </xdr:from>
    <xdr:to>
      <xdr:col>1</xdr:col>
      <xdr:colOff>1924050</xdr:colOff>
      <xdr:row>50</xdr:row>
      <xdr:rowOff>584200</xdr:rowOff>
    </xdr:to>
    <xdr:sp macro="" textlink="">
      <xdr:nvSpPr>
        <xdr:cNvPr id="36" name="Retângulo 35">
          <a:extLst>
            <a:ext uri="{FF2B5EF4-FFF2-40B4-BE49-F238E27FC236}">
              <a16:creationId xmlns:a16="http://schemas.microsoft.com/office/drawing/2014/main" id="{00000000-0008-0000-0000-000024000000}"/>
            </a:ext>
          </a:extLst>
        </xdr:cNvPr>
        <xdr:cNvSpPr/>
      </xdr:nvSpPr>
      <xdr:spPr>
        <a:xfrm>
          <a:off x="76200" y="7589836"/>
          <a:ext cx="1962150" cy="3984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pt-BR" sz="1000" b="0" i="1">
              <a:solidFill>
                <a:srgbClr val="FF0000"/>
              </a:solidFill>
              <a:effectLst/>
              <a:latin typeface="+mn-lt"/>
              <a:ea typeface="+mn-ea"/>
              <a:cs typeface="+mn-cs"/>
            </a:rPr>
            <a:t>Conforme </a:t>
          </a:r>
          <a:r>
            <a:rPr lang="pt-BR" sz="1000" b="0" i="1" baseline="0">
              <a:solidFill>
                <a:srgbClr val="FF0000"/>
              </a:solidFill>
              <a:effectLst/>
              <a:latin typeface="+mn-lt"/>
              <a:ea typeface="+mn-ea"/>
              <a:cs typeface="+mn-cs"/>
            </a:rPr>
            <a:t>Res. 080/2023-CAD Art. 24</a:t>
          </a:r>
          <a:r>
            <a:rPr lang="pt-BR" sz="1000" b="0" i="1" strike="noStrike" baseline="30000">
              <a:solidFill>
                <a:srgbClr val="FF0000"/>
              </a:solidFill>
              <a:effectLst/>
              <a:latin typeface="+mn-lt"/>
              <a:ea typeface="+mn-ea"/>
              <a:cs typeface="+mn-cs"/>
            </a:rPr>
            <a:t>o</a:t>
          </a:r>
          <a:r>
            <a:rPr lang="pt-BR" sz="1000" b="0" i="1" baseline="0">
              <a:solidFill>
                <a:srgbClr val="FF0000"/>
              </a:solidFill>
              <a:effectLst/>
              <a:latin typeface="+mn-lt"/>
              <a:ea typeface="+mn-ea"/>
              <a:cs typeface="+mn-cs"/>
            </a:rPr>
            <a:t>  </a:t>
          </a:r>
          <a:endParaRPr lang="pt-BR" sz="1000" b="0" i="1">
            <a:solidFill>
              <a:srgbClr val="FF0000"/>
            </a:solidFill>
            <a:effectLst/>
            <a:latin typeface="+mn-lt"/>
            <a:ea typeface="+mn-ea"/>
            <a:cs typeface="+mn-cs"/>
          </a:endParaRPr>
        </a:p>
      </xdr:txBody>
    </xdr:sp>
    <xdr:clientData fPrintsWithSheet="0"/>
  </xdr:twoCellAnchor>
  <xdr:twoCellAnchor>
    <xdr:from>
      <xdr:col>5</xdr:col>
      <xdr:colOff>95250</xdr:colOff>
      <xdr:row>9</xdr:row>
      <xdr:rowOff>44450</xdr:rowOff>
    </xdr:from>
    <xdr:to>
      <xdr:col>9</xdr:col>
      <xdr:colOff>57150</xdr:colOff>
      <xdr:row>11</xdr:row>
      <xdr:rowOff>25400</xdr:rowOff>
    </xdr:to>
    <xdr:sp macro="" textlink="">
      <xdr:nvSpPr>
        <xdr:cNvPr id="24" name="Retângulo 23">
          <a:extLst>
            <a:ext uri="{FF2B5EF4-FFF2-40B4-BE49-F238E27FC236}">
              <a16:creationId xmlns:a16="http://schemas.microsoft.com/office/drawing/2014/main" id="{00000000-0008-0000-0000-000018000000}"/>
            </a:ext>
          </a:extLst>
        </xdr:cNvPr>
        <xdr:cNvSpPr/>
      </xdr:nvSpPr>
      <xdr:spPr>
        <a:xfrm>
          <a:off x="4159250" y="1619250"/>
          <a:ext cx="2247900" cy="260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080/2013-CAD Art. 19</a:t>
          </a:r>
          <a:r>
            <a:rPr lang="pt-BR" sz="900" i="1"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0">
              <a:solidFill>
                <a:srgbClr val="FF0000"/>
              </a:solidFill>
              <a:effectLst/>
              <a:latin typeface="+mn-lt"/>
              <a:ea typeface="+mn-ea"/>
              <a:cs typeface="+mn-cs"/>
            </a:rPr>
            <a:t>§ 3º</a:t>
          </a:r>
          <a:r>
            <a:rPr lang="pt-BR" sz="900" b="0" i="0" baseline="0">
              <a:solidFill>
                <a:srgbClr val="FF0000"/>
              </a:solidFill>
              <a:effectLst/>
              <a:latin typeface="+mn-lt"/>
              <a:ea typeface="+mn-ea"/>
              <a:cs typeface="+mn-cs"/>
            </a:rPr>
            <a:t> </a:t>
          </a:r>
          <a:r>
            <a:rPr lang="pt-BR" sz="900" b="0" i="1">
              <a:solidFill>
                <a:srgbClr val="FF0000"/>
              </a:solidFill>
              <a:effectLst/>
              <a:latin typeface="+mn-lt"/>
              <a:ea typeface="+mn-ea"/>
              <a:cs typeface="+mn-cs"/>
            </a:rPr>
            <a:t>item II</a:t>
          </a:r>
          <a:endParaRPr lang="pt-BR" sz="900" i="1">
            <a:solidFill>
              <a:srgbClr val="FF0000"/>
            </a:solidFill>
            <a:effectLst/>
            <a:latin typeface="+mn-lt"/>
            <a:ea typeface="+mn-ea"/>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2087880</xdr:colOff>
          <xdr:row>50</xdr:row>
          <xdr:rowOff>38100</xdr:rowOff>
        </xdr:from>
        <xdr:to>
          <xdr:col>4</xdr:col>
          <xdr:colOff>1181100</xdr:colOff>
          <xdr:row>50</xdr:row>
          <xdr:rowOff>312420</xdr:rowOff>
        </xdr:to>
        <xdr:sp macro="" textlink="">
          <xdr:nvSpPr>
            <xdr:cNvPr id="29745" name="Drop Down 49" hidden="1">
              <a:extLst>
                <a:ext uri="{63B3BB69-23CF-44E3-9099-C40C66FF867C}">
                  <a14:compatExt spid="_x0000_s29745"/>
                </a:ext>
                <a:ext uri="{FF2B5EF4-FFF2-40B4-BE49-F238E27FC236}">
                  <a16:creationId xmlns:a16="http://schemas.microsoft.com/office/drawing/2014/main" id="{00000000-0008-0000-0100-00003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2164080</xdr:colOff>
          <xdr:row>52</xdr:row>
          <xdr:rowOff>30480</xdr:rowOff>
        </xdr:from>
        <xdr:to>
          <xdr:col>4</xdr:col>
          <xdr:colOff>1249680</xdr:colOff>
          <xdr:row>52</xdr:row>
          <xdr:rowOff>346363</xdr:rowOff>
        </xdr:to>
        <xdr:sp macro="" textlink="">
          <xdr:nvSpPr>
            <xdr:cNvPr id="29746" name="Drop Down 50" hidden="1">
              <a:extLst>
                <a:ext uri="{63B3BB69-23CF-44E3-9099-C40C66FF867C}">
                  <a14:compatExt spid="_x0000_s29746"/>
                </a:ext>
                <a:ext uri="{FF2B5EF4-FFF2-40B4-BE49-F238E27FC236}">
                  <a16:creationId xmlns:a16="http://schemas.microsoft.com/office/drawing/2014/main" id="{00000000-0008-0000-0100-00003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xdr:col>
      <xdr:colOff>7938</xdr:colOff>
      <xdr:row>1</xdr:row>
      <xdr:rowOff>7938</xdr:rowOff>
    </xdr:from>
    <xdr:ext cx="922281" cy="830717"/>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xfrm>
          <a:off x="1541463" y="7938"/>
          <a:ext cx="922281" cy="830717"/>
        </a:xfrm>
        <a:prstGeom prst="rect">
          <a:avLst/>
        </a:prstGeom>
        <a:noFill/>
      </xdr:spPr>
    </xdr:pic>
    <xdr:clientData fLocksWithSheet="0"/>
  </xdr:oneCellAnchor>
  <xdr:oneCellAnchor>
    <xdr:from>
      <xdr:col>1</xdr:col>
      <xdr:colOff>0</xdr:colOff>
      <xdr:row>2</xdr:row>
      <xdr:rowOff>0</xdr:rowOff>
    </xdr:from>
    <xdr:ext cx="938047" cy="864281"/>
    <xdr:pic>
      <xdr:nvPicPr>
        <xdr:cNvPr id="8" name="image1.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2" cstate="print"/>
        <a:stretch>
          <a:fillRect/>
        </a:stretch>
      </xdr:blipFill>
      <xdr:spPr>
        <a:xfrm>
          <a:off x="6111875" y="984250"/>
          <a:ext cx="938047" cy="864281"/>
        </a:xfrm>
        <a:prstGeom prst="rect">
          <a:avLst/>
        </a:prstGeom>
        <a:noFill/>
      </xdr:spPr>
    </xdr:pic>
    <xdr:clientData fLocksWithSheet="0"/>
  </xdr:oneCellAnchor>
  <xdr:oneCellAnchor>
    <xdr:from>
      <xdr:col>1</xdr:col>
      <xdr:colOff>7938</xdr:colOff>
      <xdr:row>3</xdr:row>
      <xdr:rowOff>15875</xdr:rowOff>
    </xdr:from>
    <xdr:ext cx="939361" cy="853093"/>
    <xdr:pic>
      <xdr:nvPicPr>
        <xdr:cNvPr id="9" name="image5.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xfrm>
          <a:off x="6119813" y="1984375"/>
          <a:ext cx="939361" cy="853093"/>
        </a:xfrm>
        <a:prstGeom prst="rect">
          <a:avLst/>
        </a:prstGeom>
        <a:noFill/>
      </xdr:spPr>
    </xdr:pic>
    <xdr:clientData fLocksWithSheet="0"/>
  </xdr:oneCellAnchor>
  <xdr:oneCellAnchor>
    <xdr:from>
      <xdr:col>1</xdr:col>
      <xdr:colOff>0</xdr:colOff>
      <xdr:row>4</xdr:row>
      <xdr:rowOff>0</xdr:rowOff>
    </xdr:from>
    <xdr:ext cx="945930" cy="889454"/>
    <xdr:pic>
      <xdr:nvPicPr>
        <xdr:cNvPr id="10" name="image3.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4" cstate="print"/>
        <a:stretch>
          <a:fillRect/>
        </a:stretch>
      </xdr:blipFill>
      <xdr:spPr>
        <a:xfrm>
          <a:off x="6111875" y="2952750"/>
          <a:ext cx="945930" cy="889454"/>
        </a:xfrm>
        <a:prstGeom prst="rect">
          <a:avLst/>
        </a:prstGeom>
        <a:noFill/>
      </xdr:spPr>
    </xdr:pic>
    <xdr:clientData fLocksWithSheet="0"/>
  </xdr:oneCellAnchor>
  <xdr:oneCellAnchor>
    <xdr:from>
      <xdr:col>1</xdr:col>
      <xdr:colOff>0</xdr:colOff>
      <xdr:row>5</xdr:row>
      <xdr:rowOff>23813</xdr:rowOff>
    </xdr:from>
    <xdr:ext cx="952499" cy="843304"/>
    <xdr:pic>
      <xdr:nvPicPr>
        <xdr:cNvPr id="11" name="image4.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5" cstate="print"/>
        <a:stretch>
          <a:fillRect/>
        </a:stretch>
      </xdr:blipFill>
      <xdr:spPr>
        <a:xfrm>
          <a:off x="6111875" y="3960813"/>
          <a:ext cx="952499" cy="843304"/>
        </a:xfrm>
        <a:prstGeom prst="rect">
          <a:avLst/>
        </a:prstGeom>
        <a:noFill/>
      </xdr:spPr>
    </xdr:pic>
    <xdr:clientData fLocksWithSheet="0"/>
  </xdr:oneCellAnchor>
  <xdr:oneCellAnchor>
    <xdr:from>
      <xdr:col>1</xdr:col>
      <xdr:colOff>0</xdr:colOff>
      <xdr:row>6</xdr:row>
      <xdr:rowOff>0</xdr:rowOff>
    </xdr:from>
    <xdr:ext cx="945930" cy="864281"/>
    <xdr:pic>
      <xdr:nvPicPr>
        <xdr:cNvPr id="12" name="image7.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6" cstate="print"/>
        <a:stretch>
          <a:fillRect/>
        </a:stretch>
      </xdr:blipFill>
      <xdr:spPr>
        <a:xfrm>
          <a:off x="6111875" y="4921250"/>
          <a:ext cx="945930" cy="864281"/>
        </a:xfrm>
        <a:prstGeom prst="rect">
          <a:avLst/>
        </a:prstGeom>
        <a:noFill/>
      </xdr:spPr>
    </xdr:pic>
    <xdr:clientData fLocksWithSheet="0"/>
  </xdr:oneCellAnchor>
  <xdr:oneCellAnchor>
    <xdr:from>
      <xdr:col>1</xdr:col>
      <xdr:colOff>0</xdr:colOff>
      <xdr:row>7</xdr:row>
      <xdr:rowOff>0</xdr:rowOff>
    </xdr:from>
    <xdr:ext cx="945930" cy="864281"/>
    <xdr:pic>
      <xdr:nvPicPr>
        <xdr:cNvPr id="13" name="image9.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7" cstate="print"/>
        <a:stretch>
          <a:fillRect/>
        </a:stretch>
      </xdr:blipFill>
      <xdr:spPr>
        <a:xfrm>
          <a:off x="6111875" y="5905500"/>
          <a:ext cx="945930" cy="864281"/>
        </a:xfrm>
        <a:prstGeom prst="rect">
          <a:avLst/>
        </a:prstGeom>
        <a:noFill/>
      </xdr:spPr>
    </xdr:pic>
    <xdr:clientData fLocksWithSheet="0"/>
  </xdr:oneCellAnchor>
  <xdr:oneCellAnchor>
    <xdr:from>
      <xdr:col>1</xdr:col>
      <xdr:colOff>25399</xdr:colOff>
      <xdr:row>8</xdr:row>
      <xdr:rowOff>19050</xdr:rowOff>
    </xdr:from>
    <xdr:ext cx="939361" cy="864281"/>
    <xdr:pic>
      <xdr:nvPicPr>
        <xdr:cNvPr id="14" name="image6.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8" cstate="print"/>
        <a:stretch>
          <a:fillRect/>
        </a:stretch>
      </xdr:blipFill>
      <xdr:spPr>
        <a:xfrm>
          <a:off x="6137274" y="6908800"/>
          <a:ext cx="939361" cy="864281"/>
        </a:xfrm>
        <a:prstGeom prst="rect">
          <a:avLst/>
        </a:prstGeom>
        <a:noFill/>
      </xdr:spPr>
    </xdr:pic>
    <xdr:clientData fLocksWithSheet="0"/>
  </xdr:oneCellAnchor>
  <xdr:oneCellAnchor>
    <xdr:from>
      <xdr:col>1</xdr:col>
      <xdr:colOff>0</xdr:colOff>
      <xdr:row>9</xdr:row>
      <xdr:rowOff>0</xdr:rowOff>
    </xdr:from>
    <xdr:ext cx="939361" cy="864281"/>
    <xdr:pic>
      <xdr:nvPicPr>
        <xdr:cNvPr id="15" name="image8.jp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9" cstate="print"/>
        <a:stretch>
          <a:fillRect/>
        </a:stretch>
      </xdr:blipFill>
      <xdr:spPr>
        <a:xfrm>
          <a:off x="6111875" y="7874000"/>
          <a:ext cx="939361" cy="864281"/>
        </a:xfrm>
        <a:prstGeom prst="rect">
          <a:avLst/>
        </a:prstGeom>
        <a:noFill/>
      </xdr:spPr>
    </xdr:pic>
    <xdr:clientData fLocksWithSheet="0"/>
  </xdr:oneCellAnchor>
  <xdr:oneCellAnchor>
    <xdr:from>
      <xdr:col>1</xdr:col>
      <xdr:colOff>0</xdr:colOff>
      <xdr:row>10</xdr:row>
      <xdr:rowOff>0</xdr:rowOff>
    </xdr:from>
    <xdr:ext cx="952499" cy="864281"/>
    <xdr:pic>
      <xdr:nvPicPr>
        <xdr:cNvPr id="16" name="image10.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0" cstate="print"/>
        <a:stretch>
          <a:fillRect/>
        </a:stretch>
      </xdr:blipFill>
      <xdr:spPr>
        <a:xfrm>
          <a:off x="6111875" y="8858250"/>
          <a:ext cx="952499" cy="864281"/>
        </a:xfrm>
        <a:prstGeom prst="rect">
          <a:avLst/>
        </a:prstGeom>
        <a:noFill/>
      </xdr:spPr>
    </xdr:pic>
    <xdr:clientData fLocksWithSheet="0"/>
  </xdr:oneCellAnchor>
  <xdr:oneCellAnchor>
    <xdr:from>
      <xdr:col>1</xdr:col>
      <xdr:colOff>23811</xdr:colOff>
      <xdr:row>11</xdr:row>
      <xdr:rowOff>7938</xdr:rowOff>
    </xdr:from>
    <xdr:ext cx="913085" cy="860086"/>
    <xdr:pic>
      <xdr:nvPicPr>
        <xdr:cNvPr id="17" name="image11.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1" cstate="print"/>
        <a:stretch>
          <a:fillRect/>
        </a:stretch>
      </xdr:blipFill>
      <xdr:spPr>
        <a:xfrm>
          <a:off x="6135686" y="9850438"/>
          <a:ext cx="913085" cy="860086"/>
        </a:xfrm>
        <a:prstGeom prst="rect">
          <a:avLst/>
        </a:prstGeom>
        <a:noFill/>
      </xdr:spPr>
    </xdr:pic>
    <xdr:clientData fLocksWithSheet="0"/>
  </xdr:oneCellAnchor>
  <xdr:oneCellAnchor>
    <xdr:from>
      <xdr:col>1</xdr:col>
      <xdr:colOff>0</xdr:colOff>
      <xdr:row>12</xdr:row>
      <xdr:rowOff>0</xdr:rowOff>
    </xdr:from>
    <xdr:ext cx="939361" cy="881063"/>
    <xdr:pic>
      <xdr:nvPicPr>
        <xdr:cNvPr id="18" name="image12.pn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2" cstate="print"/>
        <a:stretch>
          <a:fillRect/>
        </a:stretch>
      </xdr:blipFill>
      <xdr:spPr>
        <a:xfrm>
          <a:off x="6111875" y="10826750"/>
          <a:ext cx="939361" cy="881063"/>
        </a:xfrm>
        <a:prstGeom prst="rect">
          <a:avLst/>
        </a:prstGeom>
        <a:noFill/>
      </xdr:spPr>
    </xdr:pic>
    <xdr:clientData fLocksWithSheet="0"/>
  </xdr:oneCellAnchor>
  <xdr:oneCellAnchor>
    <xdr:from>
      <xdr:col>1</xdr:col>
      <xdr:colOff>1</xdr:colOff>
      <xdr:row>13</xdr:row>
      <xdr:rowOff>0</xdr:rowOff>
    </xdr:from>
    <xdr:ext cx="932792" cy="895048"/>
    <xdr:pic>
      <xdr:nvPicPr>
        <xdr:cNvPr id="19" name="image15.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3" cstate="print"/>
        <a:stretch>
          <a:fillRect/>
        </a:stretch>
      </xdr:blipFill>
      <xdr:spPr>
        <a:xfrm>
          <a:off x="6111876" y="11811000"/>
          <a:ext cx="932792" cy="895048"/>
        </a:xfrm>
        <a:prstGeom prst="rect">
          <a:avLst/>
        </a:prstGeom>
        <a:noFill/>
      </xdr:spPr>
    </xdr:pic>
    <xdr:clientData fLocksWithSheet="0"/>
  </xdr:oneCellAnchor>
  <xdr:oneCellAnchor>
    <xdr:from>
      <xdr:col>1</xdr:col>
      <xdr:colOff>0</xdr:colOff>
      <xdr:row>14</xdr:row>
      <xdr:rowOff>0</xdr:rowOff>
    </xdr:from>
    <xdr:ext cx="939361" cy="881063"/>
    <xdr:pic>
      <xdr:nvPicPr>
        <xdr:cNvPr id="20" name="image14.pn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4" cstate="print"/>
        <a:stretch>
          <a:fillRect/>
        </a:stretch>
      </xdr:blipFill>
      <xdr:spPr>
        <a:xfrm>
          <a:off x="6111875" y="12795250"/>
          <a:ext cx="939361" cy="881063"/>
        </a:xfrm>
        <a:prstGeom prst="rect">
          <a:avLst/>
        </a:prstGeom>
        <a:noFill/>
      </xdr:spPr>
    </xdr:pic>
    <xdr:clientData fLocksWithSheet="0"/>
  </xdr:oneCellAnchor>
  <xdr:oneCellAnchor>
    <xdr:from>
      <xdr:col>1</xdr:col>
      <xdr:colOff>1</xdr:colOff>
      <xdr:row>15</xdr:row>
      <xdr:rowOff>0</xdr:rowOff>
    </xdr:from>
    <xdr:ext cx="932792" cy="874071"/>
    <xdr:pic>
      <xdr:nvPicPr>
        <xdr:cNvPr id="21" name="image13.png">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5" cstate="print"/>
        <a:stretch>
          <a:fillRect/>
        </a:stretch>
      </xdr:blipFill>
      <xdr:spPr>
        <a:xfrm>
          <a:off x="6111876" y="13779500"/>
          <a:ext cx="932792" cy="874071"/>
        </a:xfrm>
        <a:prstGeom prst="rect">
          <a:avLst/>
        </a:prstGeom>
        <a:noFill/>
      </xdr:spPr>
    </xdr:pic>
    <xdr:clientData fLocksWithSheet="0"/>
  </xdr:oneCellAnchor>
  <xdr:oneCellAnchor>
    <xdr:from>
      <xdr:col>1</xdr:col>
      <xdr:colOff>0</xdr:colOff>
      <xdr:row>16</xdr:row>
      <xdr:rowOff>1</xdr:rowOff>
    </xdr:from>
    <xdr:ext cx="945930" cy="874070"/>
    <xdr:pic>
      <xdr:nvPicPr>
        <xdr:cNvPr id="22" name="image17.png">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6" cstate="print"/>
        <a:stretch>
          <a:fillRect/>
        </a:stretch>
      </xdr:blipFill>
      <xdr:spPr>
        <a:xfrm>
          <a:off x="6111875" y="14763751"/>
          <a:ext cx="945930" cy="874070"/>
        </a:xfrm>
        <a:prstGeom prst="rect">
          <a:avLst/>
        </a:prstGeom>
        <a:noFill/>
      </xdr:spPr>
    </xdr:pic>
    <xdr:clientData fLocksWithSheet="0"/>
  </xdr:oneCellAnchor>
  <xdr:oneCellAnchor>
    <xdr:from>
      <xdr:col>1</xdr:col>
      <xdr:colOff>7939</xdr:colOff>
      <xdr:row>17</xdr:row>
      <xdr:rowOff>15875</xdr:rowOff>
    </xdr:from>
    <xdr:ext cx="952499" cy="881063"/>
    <xdr:pic>
      <xdr:nvPicPr>
        <xdr:cNvPr id="23" name="image16.png">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7" cstate="print"/>
        <a:stretch>
          <a:fillRect/>
        </a:stretch>
      </xdr:blipFill>
      <xdr:spPr>
        <a:xfrm>
          <a:off x="6284914" y="15713075"/>
          <a:ext cx="952499" cy="88106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175260</xdr:colOff>
          <xdr:row>56</xdr:row>
          <xdr:rowOff>38100</xdr:rowOff>
        </xdr:from>
        <xdr:to>
          <xdr:col>2</xdr:col>
          <xdr:colOff>2628900</xdr:colOff>
          <xdr:row>57</xdr:row>
          <xdr:rowOff>1</xdr:rowOff>
        </xdr:to>
        <xdr:sp macro="" textlink="">
          <xdr:nvSpPr>
            <xdr:cNvPr id="29769" name="Drop Down 73" hidden="1">
              <a:extLst>
                <a:ext uri="{63B3BB69-23CF-44E3-9099-C40C66FF867C}">
                  <a14:compatExt spid="_x0000_s29769"/>
                </a:ext>
                <a:ext uri="{FF2B5EF4-FFF2-40B4-BE49-F238E27FC236}">
                  <a16:creationId xmlns:a16="http://schemas.microsoft.com/office/drawing/2014/main" id="{00000000-0008-0000-0100-000049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1</xdr:colOff>
      <xdr:row>25</xdr:row>
      <xdr:rowOff>0</xdr:rowOff>
    </xdr:from>
    <xdr:to>
      <xdr:col>5</xdr:col>
      <xdr:colOff>1780442</xdr:colOff>
      <xdr:row>27</xdr:row>
      <xdr:rowOff>0</xdr:rowOff>
    </xdr:to>
    <xdr:sp macro="" textlink="">
      <xdr:nvSpPr>
        <xdr:cNvPr id="62" name="Retângulo 61">
          <a:extLst>
            <a:ext uri="{FF2B5EF4-FFF2-40B4-BE49-F238E27FC236}">
              <a16:creationId xmlns:a16="http://schemas.microsoft.com/office/drawing/2014/main" id="{00000000-0008-0000-0100-00003E000000}"/>
            </a:ext>
          </a:extLst>
        </xdr:cNvPr>
        <xdr:cNvSpPr/>
      </xdr:nvSpPr>
      <xdr:spPr>
        <a:xfrm>
          <a:off x="6442365" y="17655886"/>
          <a:ext cx="1780441" cy="94384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pt-BR" sz="1000" b="0" i="1">
              <a:solidFill>
                <a:sysClr val="windowText" lastClr="000000"/>
              </a:solidFill>
              <a:effectLst/>
              <a:latin typeface="+mj-lt"/>
              <a:ea typeface="+mn-ea"/>
              <a:cs typeface="+mn-cs"/>
            </a:rPr>
            <a:t>Apresente o </a:t>
          </a:r>
          <a:r>
            <a:rPr lang="pt-BR" sz="1000" b="1" i="1">
              <a:solidFill>
                <a:sysClr val="windowText" lastClr="000000"/>
              </a:solidFill>
              <a:effectLst/>
              <a:latin typeface="+mj-lt"/>
              <a:ea typeface="+mn-ea"/>
              <a:cs typeface="+mn-cs"/>
            </a:rPr>
            <a:t>Objeto do Projeto</a:t>
          </a:r>
          <a:r>
            <a:rPr lang="pt-BR" sz="1000" b="0" i="1">
              <a:solidFill>
                <a:sysClr val="windowText" lastClr="000000"/>
              </a:solidFill>
              <a:effectLst/>
              <a:latin typeface="+mj-lt"/>
              <a:ea typeface="+mn-ea"/>
              <a:cs typeface="+mn-cs"/>
            </a:rPr>
            <a:t> - O Objeto é a ação macro que se quer alcançar no projeto</a:t>
          </a:r>
        </a:p>
        <a:p>
          <a:pPr algn="just"/>
          <a:endParaRPr lang="pt-BR" sz="1000" b="0" i="1">
            <a:solidFill>
              <a:sysClr val="windowText" lastClr="000000"/>
            </a:solidFill>
            <a:effectLst/>
            <a:latin typeface="+mj-lt"/>
            <a:ea typeface="+mn-ea"/>
            <a:cs typeface="+mn-cs"/>
          </a:endParaRPr>
        </a:p>
        <a:p>
          <a:pPr algn="just"/>
          <a:r>
            <a:rPr lang="pt-BR" sz="1100">
              <a:solidFill>
                <a:sysClr val="windowText" lastClr="000000"/>
              </a:solidFill>
              <a:effectLst/>
              <a:latin typeface="+mn-lt"/>
              <a:ea typeface="+mn-ea"/>
              <a:cs typeface="+mn-cs"/>
            </a:rPr>
            <a:t>Identifique o </a:t>
          </a:r>
          <a:r>
            <a:rPr lang="pt-BR" sz="1100" b="1">
              <a:solidFill>
                <a:sysClr val="windowText" lastClr="000000"/>
              </a:solidFill>
              <a:effectLst/>
              <a:latin typeface="+mn-lt"/>
              <a:ea typeface="+mn-ea"/>
              <a:cs typeface="+mn-cs"/>
            </a:rPr>
            <a:t>problema </a:t>
          </a:r>
          <a:r>
            <a:rPr lang="pt-BR" sz="1100">
              <a:solidFill>
                <a:sysClr val="windowText" lastClr="000000"/>
              </a:solidFill>
              <a:effectLst/>
              <a:latin typeface="+mn-lt"/>
              <a:ea typeface="+mn-ea"/>
              <a:cs typeface="+mn-cs"/>
            </a:rPr>
            <a:t>que o projeto se propõe a solucionar ou minimizar, com os respectivos argumentos</a:t>
          </a:r>
        </a:p>
        <a:p>
          <a:pPr algn="just"/>
          <a:endParaRPr lang="pt-BR" sz="1100" b="0" i="1">
            <a:solidFill>
              <a:sysClr val="windowText" lastClr="000000"/>
            </a:solidFill>
            <a:effectLst/>
            <a:latin typeface="+mn-lt"/>
            <a:ea typeface="+mn-ea"/>
            <a:cs typeface="+mn-cs"/>
          </a:endParaRPr>
        </a:p>
        <a:p>
          <a:pPr algn="just"/>
          <a:r>
            <a:rPr lang="pt-BR" sz="1100" b="0" i="1">
              <a:solidFill>
                <a:sysClr val="windowText" lastClr="000000"/>
              </a:solidFill>
              <a:effectLst/>
              <a:latin typeface="+mn-lt"/>
              <a:ea typeface="+mn-ea"/>
              <a:cs typeface="+mn-cs"/>
            </a:rPr>
            <a:t>Apresente as </a:t>
          </a:r>
          <a:r>
            <a:rPr lang="pt-BR" sz="1100" b="1" i="1">
              <a:solidFill>
                <a:sysClr val="windowText" lastClr="000000"/>
              </a:solidFill>
              <a:effectLst/>
              <a:latin typeface="+mn-lt"/>
              <a:ea typeface="+mn-ea"/>
              <a:cs typeface="+mn-cs"/>
            </a:rPr>
            <a:t>justificativas</a:t>
          </a:r>
          <a:r>
            <a:rPr lang="pt-BR" sz="1100" b="0" i="1">
              <a:solidFill>
                <a:sysClr val="windowText" lastClr="000000"/>
              </a:solidFill>
              <a:effectLst/>
              <a:latin typeface="+mn-lt"/>
              <a:ea typeface="+mn-ea"/>
              <a:cs typeface="+mn-cs"/>
            </a:rPr>
            <a:t> para elaboração do projeo</a:t>
          </a:r>
          <a:endParaRPr lang="pt-BR" sz="1000" b="0" i="1">
            <a:solidFill>
              <a:sysClr val="windowText" lastClr="000000"/>
            </a:solidFill>
            <a:effectLst/>
            <a:latin typeface="+mj-lt"/>
            <a:ea typeface="+mn-ea"/>
            <a:cs typeface="+mn-cs"/>
          </a:endParaRPr>
        </a:p>
      </xdr:txBody>
    </xdr:sp>
    <xdr:clientData fPrintsWithSheet="0"/>
  </xdr:twoCellAnchor>
  <xdr:twoCellAnchor>
    <xdr:from>
      <xdr:col>5</xdr:col>
      <xdr:colOff>3330</xdr:colOff>
      <xdr:row>41</xdr:row>
      <xdr:rowOff>0</xdr:rowOff>
    </xdr:from>
    <xdr:to>
      <xdr:col>6</xdr:col>
      <xdr:colOff>0</xdr:colOff>
      <xdr:row>43</xdr:row>
      <xdr:rowOff>11133</xdr:rowOff>
    </xdr:to>
    <xdr:sp macro="" textlink="">
      <xdr:nvSpPr>
        <xdr:cNvPr id="109" name="Retângulo 108">
          <a:extLst>
            <a:ext uri="{FF2B5EF4-FFF2-40B4-BE49-F238E27FC236}">
              <a16:creationId xmlns:a16="http://schemas.microsoft.com/office/drawing/2014/main" id="{00000000-0008-0000-0100-00006D000000}"/>
            </a:ext>
          </a:extLst>
        </xdr:cNvPr>
        <xdr:cNvSpPr/>
      </xdr:nvSpPr>
      <xdr:spPr>
        <a:xfrm>
          <a:off x="6611948" y="27057927"/>
          <a:ext cx="1825470" cy="221400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00">
              <a:solidFill>
                <a:sysClr val="windowText" lastClr="000000"/>
              </a:solidFill>
              <a:effectLst/>
              <a:latin typeface="+mn-lt"/>
              <a:ea typeface="+mn-ea"/>
              <a:cs typeface="+mn-cs"/>
            </a:rPr>
            <a:t>Qual</a:t>
          </a:r>
          <a:r>
            <a:rPr lang="pt-BR" sz="1000" baseline="0">
              <a:solidFill>
                <a:sysClr val="windowText" lastClr="000000"/>
              </a:solidFill>
              <a:effectLst/>
              <a:latin typeface="+mn-lt"/>
              <a:ea typeface="+mn-ea"/>
              <a:cs typeface="+mn-cs"/>
            </a:rPr>
            <a:t> o número de </a:t>
          </a:r>
          <a:r>
            <a:rPr lang="pt-BR" sz="1000">
              <a:solidFill>
                <a:sysClr val="windowText" lastClr="000000"/>
              </a:solidFill>
              <a:effectLst/>
              <a:latin typeface="+mn-lt"/>
              <a:ea typeface="+mn-ea"/>
              <a:cs typeface="+mn-cs"/>
            </a:rPr>
            <a:t>pessoas diretamente beneficiadas pelo projeto. Descreva sucintamente quais são os impactos para esses beneficários, qual o impacto socio</a:t>
          </a:r>
          <a:r>
            <a:rPr lang="pt-BR" sz="1000" baseline="0">
              <a:solidFill>
                <a:sysClr val="windowText" lastClr="000000"/>
              </a:solidFill>
              <a:effectLst/>
              <a:latin typeface="+mn-lt"/>
              <a:ea typeface="+mn-ea"/>
              <a:cs typeface="+mn-cs"/>
            </a:rPr>
            <a:t>econômico do projeto</a:t>
          </a:r>
          <a:endParaRPr lang="pt-BR" sz="1000">
            <a:solidFill>
              <a:sysClr val="windowText" lastClr="000000"/>
            </a:solidFill>
            <a:effectLst/>
            <a:latin typeface="+mn-lt"/>
            <a:ea typeface="+mn-ea"/>
            <a:cs typeface="+mn-cs"/>
          </a:endParaRPr>
        </a:p>
      </xdr:txBody>
    </xdr:sp>
    <xdr:clientData fPrintsWithSheet="0"/>
  </xdr:twoCellAnchor>
  <xdr:twoCellAnchor>
    <xdr:from>
      <xdr:col>5</xdr:col>
      <xdr:colOff>1</xdr:colOff>
      <xdr:row>29</xdr:row>
      <xdr:rowOff>0</xdr:rowOff>
    </xdr:from>
    <xdr:to>
      <xdr:col>6</xdr:col>
      <xdr:colOff>1</xdr:colOff>
      <xdr:row>31</xdr:row>
      <xdr:rowOff>0</xdr:rowOff>
    </xdr:to>
    <xdr:sp macro="" textlink="">
      <xdr:nvSpPr>
        <xdr:cNvPr id="110" name="Retângulo 109">
          <a:extLst>
            <a:ext uri="{FF2B5EF4-FFF2-40B4-BE49-F238E27FC236}">
              <a16:creationId xmlns:a16="http://schemas.microsoft.com/office/drawing/2014/main" id="{00000000-0008-0000-0100-00006E000000}"/>
            </a:ext>
          </a:extLst>
        </xdr:cNvPr>
        <xdr:cNvSpPr/>
      </xdr:nvSpPr>
      <xdr:spPr>
        <a:xfrm>
          <a:off x="6748097" y="23087135"/>
          <a:ext cx="1780442" cy="17145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00">
              <a:solidFill>
                <a:sysClr val="windowText" lastClr="000000"/>
              </a:solidFill>
              <a:effectLst/>
              <a:latin typeface="+mn-lt"/>
              <a:ea typeface="+mn-ea"/>
              <a:cs typeface="+mn-cs"/>
            </a:rPr>
            <a:t>(Identificar de forma sucinta os proceidmentos necessários para execução</a:t>
          </a:r>
          <a:r>
            <a:rPr lang="pt-BR" sz="1000" baseline="0">
              <a:solidFill>
                <a:sysClr val="windowText" lastClr="000000"/>
              </a:solidFill>
              <a:effectLst/>
              <a:latin typeface="+mn-lt"/>
              <a:ea typeface="+mn-ea"/>
              <a:cs typeface="+mn-cs"/>
            </a:rPr>
            <a:t> do projeto de prestação de serviços)</a:t>
          </a:r>
          <a:endParaRPr lang="pt-BR" sz="1000">
            <a:solidFill>
              <a:sysClr val="windowText" lastClr="000000"/>
            </a:solidFill>
            <a:effectLst/>
            <a:latin typeface="+mn-lt"/>
            <a:ea typeface="+mn-ea"/>
            <a:cs typeface="+mn-cs"/>
          </a:endParaRPr>
        </a:p>
      </xdr:txBody>
    </xdr:sp>
    <xdr:clientData fPrintsWithSheet="0"/>
  </xdr:twoCellAnchor>
  <xdr:twoCellAnchor>
    <xdr:from>
      <xdr:col>5</xdr:col>
      <xdr:colOff>1</xdr:colOff>
      <xdr:row>32</xdr:row>
      <xdr:rowOff>0</xdr:rowOff>
    </xdr:from>
    <xdr:to>
      <xdr:col>6</xdr:col>
      <xdr:colOff>0</xdr:colOff>
      <xdr:row>40</xdr:row>
      <xdr:rowOff>0</xdr:rowOff>
    </xdr:to>
    <xdr:sp macro="" textlink="">
      <xdr:nvSpPr>
        <xdr:cNvPr id="112" name="Retângulo 111">
          <a:extLst>
            <a:ext uri="{FF2B5EF4-FFF2-40B4-BE49-F238E27FC236}">
              <a16:creationId xmlns:a16="http://schemas.microsoft.com/office/drawing/2014/main" id="{00000000-0008-0000-0100-000070000000}"/>
            </a:ext>
          </a:extLst>
        </xdr:cNvPr>
        <xdr:cNvSpPr/>
      </xdr:nvSpPr>
      <xdr:spPr>
        <a:xfrm>
          <a:off x="6442365" y="23847136"/>
          <a:ext cx="1783771" cy="1394114"/>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00" i="1">
              <a:solidFill>
                <a:sysClr val="windowText" lastClr="000000"/>
              </a:solidFill>
              <a:effectLst/>
              <a:latin typeface="+mn-lt"/>
              <a:ea typeface="+mn-ea"/>
              <a:cs typeface="+mn-cs"/>
            </a:rPr>
            <a:t>(As Metas são as ações fracionadas, para se alcançar o Objeto do Projeto. Estas metas irão compor</a:t>
          </a:r>
          <a:r>
            <a:rPr lang="pt-BR" sz="1000" i="1" baseline="0">
              <a:solidFill>
                <a:sysClr val="windowText" lastClr="000000"/>
              </a:solidFill>
              <a:effectLst/>
              <a:latin typeface="+mn-lt"/>
              <a:ea typeface="+mn-ea"/>
              <a:cs typeface="+mn-cs"/>
            </a:rPr>
            <a:t> </a:t>
          </a:r>
          <a:r>
            <a:rPr lang="pt-BR" sz="1000" i="1">
              <a:solidFill>
                <a:sysClr val="windowText" lastClr="000000"/>
              </a:solidFill>
              <a:effectLst/>
              <a:latin typeface="+mn-lt"/>
              <a:ea typeface="+mn-ea"/>
              <a:cs typeface="+mn-cs"/>
            </a:rPr>
            <a:t>o Cronograma de Atividades)</a:t>
          </a:r>
        </a:p>
      </xdr:txBody>
    </xdr:sp>
    <xdr:clientData fPrintsWithSheet="0"/>
  </xdr:twoCellAnchor>
  <xdr:twoCellAnchor>
    <xdr:from>
      <xdr:col>5</xdr:col>
      <xdr:colOff>2093</xdr:colOff>
      <xdr:row>43</xdr:row>
      <xdr:rowOff>54427</xdr:rowOff>
    </xdr:from>
    <xdr:to>
      <xdr:col>6</xdr:col>
      <xdr:colOff>0</xdr:colOff>
      <xdr:row>45</xdr:row>
      <xdr:rowOff>1056409</xdr:rowOff>
    </xdr:to>
    <xdr:sp macro="" textlink="">
      <xdr:nvSpPr>
        <xdr:cNvPr id="114" name="Retângulo 113">
          <a:extLst>
            <a:ext uri="{FF2B5EF4-FFF2-40B4-BE49-F238E27FC236}">
              <a16:creationId xmlns:a16="http://schemas.microsoft.com/office/drawing/2014/main" id="{00000000-0008-0000-0100-000072000000}"/>
            </a:ext>
          </a:extLst>
        </xdr:cNvPr>
        <xdr:cNvSpPr/>
      </xdr:nvSpPr>
      <xdr:spPr>
        <a:xfrm>
          <a:off x="6444457" y="28369654"/>
          <a:ext cx="1781679" cy="126175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00" baseline="0">
              <a:solidFill>
                <a:sysClr val="windowText" lastClr="000000"/>
              </a:solidFill>
              <a:effectLst/>
              <a:latin typeface="+mn-lt"/>
              <a:ea typeface="+mn-ea"/>
              <a:cs typeface="+mn-cs"/>
            </a:rPr>
            <a:t>Quais as fontes e quais os recursos oriundos de cada fonte? Informe se o proejto é de "demanda aberta", quando for o caso, e anexe no projeto planilha de formação do preço</a:t>
          </a:r>
          <a:endParaRPr lang="pt-BR" sz="1000">
            <a:solidFill>
              <a:sysClr val="windowText" lastClr="000000"/>
            </a:solidFill>
            <a:effectLst/>
            <a:latin typeface="+mn-lt"/>
            <a:ea typeface="+mn-ea"/>
            <a:cs typeface="+mn-cs"/>
          </a:endParaRPr>
        </a:p>
      </xdr:txBody>
    </xdr:sp>
    <xdr:clientData fPrintsWithSheet="0"/>
  </xdr:twoCellAnchor>
  <xdr:twoCellAnchor>
    <xdr:from>
      <xdr:col>3</xdr:col>
      <xdr:colOff>55418</xdr:colOff>
      <xdr:row>25</xdr:row>
      <xdr:rowOff>0</xdr:rowOff>
    </xdr:from>
    <xdr:to>
      <xdr:col>5</xdr:col>
      <xdr:colOff>156584</xdr:colOff>
      <xdr:row>26</xdr:row>
      <xdr:rowOff>13854</xdr:rowOff>
    </xdr:to>
    <xdr:sp macro="" textlink="">
      <xdr:nvSpPr>
        <xdr:cNvPr id="115" name="Retângulo 114">
          <a:extLst>
            <a:ext uri="{FF2B5EF4-FFF2-40B4-BE49-F238E27FC236}">
              <a16:creationId xmlns:a16="http://schemas.microsoft.com/office/drawing/2014/main" id="{00000000-0008-0000-0100-000073000000}"/>
            </a:ext>
          </a:extLst>
        </xdr:cNvPr>
        <xdr:cNvSpPr/>
      </xdr:nvSpPr>
      <xdr:spPr>
        <a:xfrm>
          <a:off x="4017818" y="18786764"/>
          <a:ext cx="2747384"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19</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 3º item I </a:t>
          </a:r>
          <a:endParaRPr lang="pt-BR" sz="900" i="1">
            <a:solidFill>
              <a:srgbClr val="FF0000"/>
            </a:solidFill>
            <a:effectLst/>
            <a:latin typeface="+mn-lt"/>
            <a:ea typeface="+mn-ea"/>
            <a:cs typeface="+mn-cs"/>
          </a:endParaRPr>
        </a:p>
      </xdr:txBody>
    </xdr:sp>
    <xdr:clientData fPrintsWithSheet="0"/>
  </xdr:twoCellAnchor>
  <xdr:twoCellAnchor>
    <xdr:from>
      <xdr:col>2</xdr:col>
      <xdr:colOff>2433204</xdr:colOff>
      <xdr:row>32</xdr:row>
      <xdr:rowOff>0</xdr:rowOff>
    </xdr:from>
    <xdr:to>
      <xdr:col>4</xdr:col>
      <xdr:colOff>1251314</xdr:colOff>
      <xdr:row>32</xdr:row>
      <xdr:rowOff>212480</xdr:rowOff>
    </xdr:to>
    <xdr:sp macro="" textlink="">
      <xdr:nvSpPr>
        <xdr:cNvPr id="116" name="Retângulo 115">
          <a:extLst>
            <a:ext uri="{FF2B5EF4-FFF2-40B4-BE49-F238E27FC236}">
              <a16:creationId xmlns:a16="http://schemas.microsoft.com/office/drawing/2014/main" id="{00000000-0008-0000-0100-000074000000}"/>
            </a:ext>
          </a:extLst>
        </xdr:cNvPr>
        <xdr:cNvSpPr/>
      </xdr:nvSpPr>
      <xdr:spPr>
        <a:xfrm>
          <a:off x="3576204" y="23847136"/>
          <a:ext cx="2827269" cy="2124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00" i="1">
              <a:solidFill>
                <a:srgbClr val="FF0000"/>
              </a:solidFill>
              <a:effectLst/>
              <a:latin typeface="+mn-lt"/>
              <a:ea typeface="+mn-ea"/>
              <a:cs typeface="+mn-cs"/>
            </a:rPr>
            <a:t>(</a:t>
          </a:r>
          <a:r>
            <a:rPr lang="pt-BR" sz="900" i="1" baseline="0">
              <a:solidFill>
                <a:srgbClr val="FF0000"/>
              </a:solidFill>
              <a:effectLst/>
              <a:latin typeface="+mn-lt"/>
              <a:ea typeface="+mn-ea"/>
              <a:cs typeface="+mn-cs"/>
            </a:rPr>
            <a:t>Res. 080/2023-CAD Art. 19</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0">
              <a:solidFill>
                <a:srgbClr val="FF0000"/>
              </a:solidFill>
              <a:effectLst/>
              <a:latin typeface="+mn-lt"/>
              <a:ea typeface="+mn-ea"/>
              <a:cs typeface="+mn-cs"/>
            </a:rPr>
            <a:t>§ 3º item V </a:t>
          </a:r>
          <a:r>
            <a:rPr lang="pt-BR" sz="900" i="1" baseline="0">
              <a:solidFill>
                <a:srgbClr val="FF0000"/>
              </a:solidFill>
              <a:effectLst/>
              <a:latin typeface="+mn-lt"/>
              <a:ea typeface="+mn-ea"/>
              <a:cs typeface="+mn-cs"/>
            </a:rPr>
            <a:t>)</a:t>
          </a:r>
          <a:endParaRPr lang="pt-BR" sz="900" i="1">
            <a:solidFill>
              <a:srgbClr val="FF0000"/>
            </a:solidFill>
            <a:effectLst/>
            <a:latin typeface="+mn-lt"/>
            <a:ea typeface="+mn-ea"/>
            <a:cs typeface="+mn-cs"/>
          </a:endParaRPr>
        </a:p>
      </xdr:txBody>
    </xdr:sp>
    <xdr:clientData fPrintsWithSheet="0"/>
  </xdr:twoCellAnchor>
  <xdr:twoCellAnchor>
    <xdr:from>
      <xdr:col>2</xdr:col>
      <xdr:colOff>2750127</xdr:colOff>
      <xdr:row>40</xdr:row>
      <xdr:rowOff>166253</xdr:rowOff>
    </xdr:from>
    <xdr:to>
      <xdr:col>4</xdr:col>
      <xdr:colOff>1264227</xdr:colOff>
      <xdr:row>41</xdr:row>
      <xdr:rowOff>187036</xdr:rowOff>
    </xdr:to>
    <xdr:sp macro="" textlink="">
      <xdr:nvSpPr>
        <xdr:cNvPr id="117" name="Retângulo 116">
          <a:extLst>
            <a:ext uri="{FF2B5EF4-FFF2-40B4-BE49-F238E27FC236}">
              <a16:creationId xmlns:a16="http://schemas.microsoft.com/office/drawing/2014/main" id="{00000000-0008-0000-0100-000075000000}"/>
            </a:ext>
          </a:extLst>
        </xdr:cNvPr>
        <xdr:cNvSpPr/>
      </xdr:nvSpPr>
      <xdr:spPr>
        <a:xfrm>
          <a:off x="3920836" y="27057926"/>
          <a:ext cx="2628900" cy="1870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19</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0">
              <a:solidFill>
                <a:srgbClr val="FF0000"/>
              </a:solidFill>
              <a:effectLst/>
              <a:latin typeface="+mn-lt"/>
              <a:ea typeface="+mn-ea"/>
              <a:cs typeface="+mn-cs"/>
            </a:rPr>
            <a:t>§ 3º item VI </a:t>
          </a:r>
          <a:endParaRPr lang="pt-BR" sz="900" i="1">
            <a:solidFill>
              <a:srgbClr val="FF0000"/>
            </a:solidFill>
            <a:effectLst/>
            <a:latin typeface="+mn-lt"/>
            <a:ea typeface="+mn-ea"/>
            <a:cs typeface="+mn-cs"/>
          </a:endParaRPr>
        </a:p>
      </xdr:txBody>
    </xdr:sp>
    <xdr:clientData fPrintsWithSheet="0"/>
  </xdr:twoCellAnchor>
  <xdr:twoCellAnchor>
    <xdr:from>
      <xdr:col>2</xdr:col>
      <xdr:colOff>2608119</xdr:colOff>
      <xdr:row>46</xdr:row>
      <xdr:rowOff>164521</xdr:rowOff>
    </xdr:from>
    <xdr:to>
      <xdr:col>5</xdr:col>
      <xdr:colOff>62979</xdr:colOff>
      <xdr:row>47</xdr:row>
      <xdr:rowOff>258040</xdr:rowOff>
    </xdr:to>
    <xdr:sp macro="" textlink="">
      <xdr:nvSpPr>
        <xdr:cNvPr id="118" name="Retângulo 117">
          <a:extLst>
            <a:ext uri="{FF2B5EF4-FFF2-40B4-BE49-F238E27FC236}">
              <a16:creationId xmlns:a16="http://schemas.microsoft.com/office/drawing/2014/main" id="{00000000-0008-0000-0100-000076000000}"/>
            </a:ext>
          </a:extLst>
        </xdr:cNvPr>
        <xdr:cNvSpPr/>
      </xdr:nvSpPr>
      <xdr:spPr>
        <a:xfrm>
          <a:off x="3778828" y="30505976"/>
          <a:ext cx="2892769" cy="2597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00" i="1" baseline="0">
              <a:solidFill>
                <a:srgbClr val="FF0000"/>
              </a:solidFill>
              <a:effectLst/>
              <a:latin typeface="+mn-lt"/>
              <a:ea typeface="+mn-ea"/>
              <a:cs typeface="+mn-cs"/>
            </a:rPr>
            <a:t>Res. 080/2023-CAD Art. 19</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0">
              <a:solidFill>
                <a:srgbClr val="FF0000"/>
              </a:solidFill>
              <a:effectLst/>
              <a:latin typeface="+mn-lt"/>
              <a:ea typeface="+mn-ea"/>
              <a:cs typeface="+mn-cs"/>
            </a:rPr>
            <a:t>§ 3º iten VII </a:t>
          </a:r>
          <a:r>
            <a:rPr lang="pt-BR" sz="900" i="1" baseline="0">
              <a:solidFill>
                <a:srgbClr val="FF0000"/>
              </a:solidFill>
              <a:effectLst/>
              <a:latin typeface="+mn-lt"/>
              <a:ea typeface="+mn-ea"/>
              <a:cs typeface="+mn-cs"/>
            </a:rPr>
            <a:t>)</a:t>
          </a:r>
          <a:endParaRPr lang="pt-BR" sz="900" i="1">
            <a:solidFill>
              <a:srgbClr val="FF0000"/>
            </a:solidFill>
            <a:effectLst/>
            <a:latin typeface="+mn-lt"/>
            <a:ea typeface="+mn-ea"/>
            <a:cs typeface="+mn-cs"/>
          </a:endParaRPr>
        </a:p>
      </xdr:txBody>
    </xdr:sp>
    <xdr:clientData fPrintsWithSheet="0"/>
  </xdr:twoCellAnchor>
  <xdr:twoCellAnchor>
    <xdr:from>
      <xdr:col>2</xdr:col>
      <xdr:colOff>2784764</xdr:colOff>
      <xdr:row>28</xdr:row>
      <xdr:rowOff>43295</xdr:rowOff>
    </xdr:from>
    <xdr:to>
      <xdr:col>5</xdr:col>
      <xdr:colOff>15586</xdr:colOff>
      <xdr:row>30</xdr:row>
      <xdr:rowOff>6928</xdr:rowOff>
    </xdr:to>
    <xdr:sp macro="" textlink="">
      <xdr:nvSpPr>
        <xdr:cNvPr id="97" name="Retângulo 96">
          <a:extLst>
            <a:ext uri="{FF2B5EF4-FFF2-40B4-BE49-F238E27FC236}">
              <a16:creationId xmlns:a16="http://schemas.microsoft.com/office/drawing/2014/main" id="{00000000-0008-0000-0100-000061000000}"/>
            </a:ext>
          </a:extLst>
        </xdr:cNvPr>
        <xdr:cNvSpPr/>
      </xdr:nvSpPr>
      <xdr:spPr>
        <a:xfrm>
          <a:off x="3955473" y="22501513"/>
          <a:ext cx="2668731" cy="2199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19</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 3º item IV </a:t>
          </a:r>
          <a:endParaRPr lang="pt-BR" sz="900" i="1">
            <a:solidFill>
              <a:srgbClr val="FF0000"/>
            </a:solidFill>
            <a:effectLst/>
            <a:latin typeface="+mn-lt"/>
            <a:ea typeface="+mn-ea"/>
            <a:cs typeface="+mn-cs"/>
          </a:endParaRPr>
        </a:p>
      </xdr:txBody>
    </xdr:sp>
    <xdr:clientData fPrintsWithSheet="0"/>
  </xdr:twoCellAnchor>
  <xdr:twoCellAnchor>
    <xdr:from>
      <xdr:col>5</xdr:col>
      <xdr:colOff>3330</xdr:colOff>
      <xdr:row>46</xdr:row>
      <xdr:rowOff>150535</xdr:rowOff>
    </xdr:from>
    <xdr:to>
      <xdr:col>6</xdr:col>
      <xdr:colOff>0</xdr:colOff>
      <xdr:row>49</xdr:row>
      <xdr:rowOff>0</xdr:rowOff>
    </xdr:to>
    <xdr:sp macro="" textlink="">
      <xdr:nvSpPr>
        <xdr:cNvPr id="98" name="Retângulo 97">
          <a:extLst>
            <a:ext uri="{FF2B5EF4-FFF2-40B4-BE49-F238E27FC236}">
              <a16:creationId xmlns:a16="http://schemas.microsoft.com/office/drawing/2014/main" id="{00000000-0008-0000-0100-000062000000}"/>
            </a:ext>
          </a:extLst>
        </xdr:cNvPr>
        <xdr:cNvSpPr/>
      </xdr:nvSpPr>
      <xdr:spPr>
        <a:xfrm>
          <a:off x="6445694" y="28751512"/>
          <a:ext cx="1780442" cy="1711169"/>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00">
              <a:solidFill>
                <a:sysClr val="windowText" lastClr="000000"/>
              </a:solidFill>
              <a:effectLst/>
              <a:latin typeface="+mn-lt"/>
              <a:ea typeface="+mn-ea"/>
              <a:cs typeface="+mn-cs"/>
            </a:rPr>
            <a:t>Quais são os principais resultados? Coloque</a:t>
          </a:r>
          <a:r>
            <a:rPr lang="pt-BR" sz="1000" baseline="0">
              <a:solidFill>
                <a:sysClr val="windowText" lastClr="000000"/>
              </a:solidFill>
              <a:effectLst/>
              <a:latin typeface="+mn-lt"/>
              <a:ea typeface="+mn-ea"/>
              <a:cs typeface="+mn-cs"/>
            </a:rPr>
            <a:t> as contribuições científicas, tecnológicas e de inovação, quando houver.</a:t>
          </a:r>
          <a:endParaRPr lang="pt-BR" sz="1000">
            <a:solidFill>
              <a:sysClr val="windowText" lastClr="000000"/>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oneCellAnchor>
        <xdr:from>
          <xdr:col>3</xdr:col>
          <xdr:colOff>340235</xdr:colOff>
          <xdr:row>56</xdr:row>
          <xdr:rowOff>8127</xdr:rowOff>
        </xdr:from>
        <xdr:ext cx="945173" cy="893884"/>
        <xdr:pic>
          <xdr:nvPicPr>
            <xdr:cNvPr id="60" name="image2.png">
              <a:extLst>
                <a:ext uri="{FF2B5EF4-FFF2-40B4-BE49-F238E27FC236}">
                  <a16:creationId xmlns:a16="http://schemas.microsoft.com/office/drawing/2014/main" id="{00000000-0008-0000-0100-00003C000000}"/>
                </a:ext>
              </a:extLst>
            </xdr:cNvPr>
            <xdr:cNvPicPr preferRelativeResize="0">
              <a:extLst>
                <a:ext uri="{84589F7E-364E-4C9E-8A38-B11213B215E9}">
                  <a14:cameraTool cellRange="Imagem_auto" spid="_x0000_s30147"/>
                </a:ext>
              </a:extLst>
            </xdr:cNvPicPr>
          </xdr:nvPicPr>
          <xdr:blipFill rotWithShape="1">
            <a:blip xmlns:r="http://schemas.openxmlformats.org/officeDocument/2006/relationships" r:embed="rId18"/>
            <a:srcRect r="3731" b="8955"/>
            <a:stretch>
              <a:fillRect/>
            </a:stretch>
          </xdr:blipFill>
          <xdr:spPr>
            <a:xfrm>
              <a:off x="4302635" y="35371854"/>
              <a:ext cx="945173" cy="893884"/>
            </a:xfrm>
            <a:prstGeom prst="rect">
              <a:avLst/>
            </a:prstGeom>
            <a:noFill/>
          </xdr:spPr>
        </xdr:pic>
        <xdr:clientData fLocksWithSheet="0"/>
      </xdr:one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58</xdr:row>
          <xdr:rowOff>38100</xdr:rowOff>
        </xdr:from>
        <xdr:to>
          <xdr:col>2</xdr:col>
          <xdr:colOff>2628900</xdr:colOff>
          <xdr:row>59</xdr:row>
          <xdr:rowOff>15240</xdr:rowOff>
        </xdr:to>
        <xdr:sp macro="" textlink="">
          <xdr:nvSpPr>
            <xdr:cNvPr id="29976" name="Drop Down 280" hidden="1">
              <a:extLst>
                <a:ext uri="{63B3BB69-23CF-44E3-9099-C40C66FF867C}">
                  <a14:compatExt spid="_x0000_s29976"/>
                </a:ext>
                <a:ext uri="{FF2B5EF4-FFF2-40B4-BE49-F238E27FC236}">
                  <a16:creationId xmlns:a16="http://schemas.microsoft.com/office/drawing/2014/main" id="{00000000-0008-0000-0100-0000187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61811</xdr:colOff>
          <xdr:row>55</xdr:row>
          <xdr:rowOff>222072</xdr:rowOff>
        </xdr:from>
        <xdr:ext cx="937847" cy="871904"/>
        <xdr:pic>
          <xdr:nvPicPr>
            <xdr:cNvPr id="61" name="image2.png">
              <a:extLst>
                <a:ext uri="{FF2B5EF4-FFF2-40B4-BE49-F238E27FC236}">
                  <a16:creationId xmlns:a16="http://schemas.microsoft.com/office/drawing/2014/main" id="{00000000-0008-0000-0100-00003D000000}"/>
                </a:ext>
              </a:extLst>
            </xdr:cNvPr>
            <xdr:cNvPicPr preferRelativeResize="0">
              <a:extLst>
                <a:ext uri="{84589F7E-364E-4C9E-8A38-B11213B215E9}">
                  <a14:cameraTool cellRange="imagem_auto2" spid="_x0000_s30148"/>
                </a:ext>
              </a:extLst>
            </xdr:cNvPicPr>
          </xdr:nvPicPr>
          <xdr:blipFill rotWithShape="1">
            <a:blip xmlns:r="http://schemas.openxmlformats.org/officeDocument/2006/relationships" r:embed="rId19"/>
            <a:srcRect r="4478" b="11194"/>
            <a:stretch>
              <a:fillRect/>
            </a:stretch>
          </xdr:blipFill>
          <xdr:spPr>
            <a:xfrm>
              <a:off x="5347320" y="35357199"/>
              <a:ext cx="937847" cy="871904"/>
            </a:xfrm>
            <a:prstGeom prst="rect">
              <a:avLst/>
            </a:prstGeom>
            <a:noFill/>
          </xdr:spPr>
        </xdr:pic>
        <xdr:clientData fLocksWithSheet="0"/>
      </xdr:oneCellAnchor>
    </mc:Choice>
    <mc:Fallback/>
  </mc:AlternateContent>
  <xdr:twoCellAnchor>
    <xdr:from>
      <xdr:col>5</xdr:col>
      <xdr:colOff>0</xdr:colOff>
      <xdr:row>63</xdr:row>
      <xdr:rowOff>0</xdr:rowOff>
    </xdr:from>
    <xdr:to>
      <xdr:col>5</xdr:col>
      <xdr:colOff>1780442</xdr:colOff>
      <xdr:row>69</xdr:row>
      <xdr:rowOff>230465</xdr:rowOff>
    </xdr:to>
    <xdr:sp macro="" textlink="">
      <xdr:nvSpPr>
        <xdr:cNvPr id="66" name="Retângulo 65">
          <a:extLst>
            <a:ext uri="{FF2B5EF4-FFF2-40B4-BE49-F238E27FC236}">
              <a16:creationId xmlns:a16="http://schemas.microsoft.com/office/drawing/2014/main" id="{00000000-0008-0000-0100-000042000000}"/>
            </a:ext>
          </a:extLst>
        </xdr:cNvPr>
        <xdr:cNvSpPr/>
      </xdr:nvSpPr>
      <xdr:spPr>
        <a:xfrm>
          <a:off x="6442364" y="34212068"/>
          <a:ext cx="1780442" cy="1685192"/>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00">
              <a:solidFill>
                <a:sysClr val="windowText" lastClr="000000"/>
              </a:solidFill>
              <a:effectLst/>
              <a:latin typeface="+mn-lt"/>
              <a:ea typeface="+mn-ea"/>
              <a:cs typeface="+mn-cs"/>
            </a:rPr>
            <a:t>* Mencionar os participantes (já definidos) e informações de contatos. Para os participantes (bolsistas, terceiros pessoa física e pessoa jurídica, etc.) que serão definidos em processo seletivo, informar apenas o quantitativo</a:t>
          </a:r>
        </a:p>
      </xdr:txBody>
    </xdr:sp>
    <xdr:clientData fPrintsWithSheet="0"/>
  </xdr:twoCellAnchor>
  <xdr:twoCellAnchor>
    <xdr:from>
      <xdr:col>4</xdr:col>
      <xdr:colOff>0</xdr:colOff>
      <xdr:row>20</xdr:row>
      <xdr:rowOff>225135</xdr:rowOff>
    </xdr:from>
    <xdr:to>
      <xdr:col>5</xdr:col>
      <xdr:colOff>1637291</xdr:colOff>
      <xdr:row>22</xdr:row>
      <xdr:rowOff>181841</xdr:rowOff>
    </xdr:to>
    <xdr:sp macro="" textlink="">
      <xdr:nvSpPr>
        <xdr:cNvPr id="63" name="Retângulo 62">
          <a:extLst>
            <a:ext uri="{FF2B5EF4-FFF2-40B4-BE49-F238E27FC236}">
              <a16:creationId xmlns:a16="http://schemas.microsoft.com/office/drawing/2014/main" id="{00000000-0008-0000-0100-00003F000000}"/>
            </a:ext>
          </a:extLst>
        </xdr:cNvPr>
        <xdr:cNvSpPr/>
      </xdr:nvSpPr>
      <xdr:spPr>
        <a:xfrm>
          <a:off x="5152159" y="18236044"/>
          <a:ext cx="2927496" cy="4069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50" i="1" baseline="0">
              <a:solidFill>
                <a:srgbClr val="FF0000"/>
              </a:solidFill>
              <a:effectLst/>
              <a:latin typeface="+mn-lt"/>
              <a:ea typeface="+mn-ea"/>
              <a:cs typeface="+mn-cs"/>
            </a:rPr>
            <a:t>Não é necessário preencher. Esse valor é obtido do plano de aplicação</a:t>
          </a:r>
          <a:endParaRPr lang="pt-BR" sz="1050" i="1">
            <a:solidFill>
              <a:srgbClr val="FF0000"/>
            </a:solidFill>
            <a:effectLst/>
            <a:latin typeface="+mn-lt"/>
            <a:ea typeface="+mn-ea"/>
            <a:cs typeface="+mn-cs"/>
          </a:endParaRPr>
        </a:p>
      </xdr:txBody>
    </xdr:sp>
    <xdr:clientData fPrintsWithSheet="0"/>
  </xdr:twoCellAnchor>
  <xdr:twoCellAnchor>
    <xdr:from>
      <xdr:col>2</xdr:col>
      <xdr:colOff>2784762</xdr:colOff>
      <xdr:row>44</xdr:row>
      <xdr:rowOff>13854</xdr:rowOff>
    </xdr:from>
    <xdr:to>
      <xdr:col>4</xdr:col>
      <xdr:colOff>886112</xdr:colOff>
      <xdr:row>45</xdr:row>
      <xdr:rowOff>38677</xdr:rowOff>
    </xdr:to>
    <xdr:sp macro="" textlink="">
      <xdr:nvSpPr>
        <xdr:cNvPr id="64" name="Retângulo 63">
          <a:extLst>
            <a:ext uri="{FF2B5EF4-FFF2-40B4-BE49-F238E27FC236}">
              <a16:creationId xmlns:a16="http://schemas.microsoft.com/office/drawing/2014/main" id="{00000000-0008-0000-0100-000040000000}"/>
            </a:ext>
          </a:extLst>
        </xdr:cNvPr>
        <xdr:cNvSpPr/>
      </xdr:nvSpPr>
      <xdr:spPr>
        <a:xfrm>
          <a:off x="3955471" y="28935218"/>
          <a:ext cx="2216150" cy="2257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080/2013-CAD Art. 3</a:t>
          </a:r>
          <a:r>
            <a:rPr lang="pt-BR" sz="900" i="1"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item III</a:t>
          </a:r>
          <a:endParaRPr lang="pt-BR" sz="900" i="1">
            <a:solidFill>
              <a:srgbClr val="FF0000"/>
            </a:solidFill>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0</xdr:row>
      <xdr:rowOff>76200</xdr:rowOff>
    </xdr:from>
    <xdr:to>
      <xdr:col>12</xdr:col>
      <xdr:colOff>762000</xdr:colOff>
      <xdr:row>1</xdr:row>
      <xdr:rowOff>85725</xdr:rowOff>
    </xdr:to>
    <xdr:sp macro="" textlink="">
      <xdr:nvSpPr>
        <xdr:cNvPr id="3" name="Retângulo 2">
          <a:extLst>
            <a:ext uri="{FF2B5EF4-FFF2-40B4-BE49-F238E27FC236}">
              <a16:creationId xmlns:a16="http://schemas.microsoft.com/office/drawing/2014/main" id="{00000000-0008-0000-0200-000003000000}"/>
            </a:ext>
          </a:extLst>
        </xdr:cNvPr>
        <xdr:cNvSpPr/>
      </xdr:nvSpPr>
      <xdr:spPr>
        <a:xfrm>
          <a:off x="1019175" y="771525"/>
          <a:ext cx="8610600" cy="123825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pt-BR" sz="1400" i="1" baseline="0">
              <a:solidFill>
                <a:srgbClr val="C00000"/>
              </a:solidFill>
            </a:rPr>
            <a:t>As metas que já foram criadas na planilha anterior são transferidas para essa planilha, na qual deve-se apresentar as atividades realizadas para cumprir essa meta (etapa ou fase). Exemplo: se forem necessárias realizar duas atividades para cumprir a meta 1, preencha os campos 1.1 e 1.2 e deixe os demais campos em branco. Após preencher todas as informações necessárias, clique em '"FILTRAR" e desmarca a opção de células "vazias"</a:t>
          </a:r>
        </a:p>
      </xdr:txBody>
    </xdr:sp>
    <xdr:clientData/>
  </xdr:twoCellAnchor>
  <xdr:twoCellAnchor>
    <xdr:from>
      <xdr:col>8</xdr:col>
      <xdr:colOff>298450</xdr:colOff>
      <xdr:row>3</xdr:row>
      <xdr:rowOff>117474</xdr:rowOff>
    </xdr:from>
    <xdr:to>
      <xdr:col>12</xdr:col>
      <xdr:colOff>692150</xdr:colOff>
      <xdr:row>4</xdr:row>
      <xdr:rowOff>15875</xdr:rowOff>
    </xdr:to>
    <xdr:sp macro="" textlink="">
      <xdr:nvSpPr>
        <xdr:cNvPr id="27" name="Retângulo 26">
          <a:extLst>
            <a:ext uri="{FF2B5EF4-FFF2-40B4-BE49-F238E27FC236}">
              <a16:creationId xmlns:a16="http://schemas.microsoft.com/office/drawing/2014/main" id="{00000000-0008-0000-0200-00001B000000}"/>
            </a:ext>
          </a:extLst>
        </xdr:cNvPr>
        <xdr:cNvSpPr/>
      </xdr:nvSpPr>
      <xdr:spPr>
        <a:xfrm>
          <a:off x="6851650" y="1889124"/>
          <a:ext cx="3479800" cy="2286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00" i="1" baseline="0">
              <a:solidFill>
                <a:srgbClr val="FF0000"/>
              </a:solidFill>
              <a:effectLst/>
              <a:latin typeface="+mn-lt"/>
              <a:ea typeface="+mn-ea"/>
              <a:cs typeface="+mn-cs"/>
            </a:rPr>
            <a:t>Res. 080/2023-CAD Art. 19</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0">
              <a:solidFill>
                <a:srgbClr val="FF0000"/>
              </a:solidFill>
              <a:effectLst/>
              <a:latin typeface="+mn-lt"/>
              <a:ea typeface="+mn-ea"/>
              <a:cs typeface="+mn-cs"/>
            </a:rPr>
            <a:t>§ 3º item VII</a:t>
          </a:r>
          <a:endParaRPr lang="pt-BR" sz="900" i="1">
            <a:solidFill>
              <a:srgbClr val="FF0000"/>
            </a:solidFill>
            <a:effectLst/>
            <a:latin typeface="+mn-lt"/>
            <a:ea typeface="+mn-ea"/>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1334650</xdr:colOff>
      <xdr:row>0</xdr:row>
      <xdr:rowOff>4786</xdr:rowOff>
    </xdr:from>
    <xdr:to>
      <xdr:col>3</xdr:col>
      <xdr:colOff>83353</xdr:colOff>
      <xdr:row>2</xdr:row>
      <xdr:rowOff>136703</xdr:rowOff>
    </xdr:to>
    <xdr:pic>
      <xdr:nvPicPr>
        <xdr:cNvPr id="3" name="Imagem 2" descr="Plone site">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9609"/>
        <a:stretch/>
      </xdr:blipFill>
      <xdr:spPr bwMode="auto">
        <a:xfrm>
          <a:off x="2152213" y="16467161"/>
          <a:ext cx="1479203" cy="528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518685</xdr:colOff>
      <xdr:row>0</xdr:row>
      <xdr:rowOff>0</xdr:rowOff>
    </xdr:from>
    <xdr:to>
      <xdr:col>7</xdr:col>
      <xdr:colOff>29365</xdr:colOff>
      <xdr:row>2</xdr:row>
      <xdr:rowOff>140140</xdr:rowOff>
    </xdr:to>
    <xdr:pic>
      <xdr:nvPicPr>
        <xdr:cNvPr id="4" name="Google Shape;132;p25" descr="Resultado de imagem para logo csd uem">
          <a:extLst>
            <a:ext uri="{FF2B5EF4-FFF2-40B4-BE49-F238E27FC236}">
              <a16:creationId xmlns:a16="http://schemas.microsoft.com/office/drawing/2014/main" id="{00000000-0008-0000-0300-000004000000}"/>
            </a:ext>
          </a:extLst>
        </xdr:cNvPr>
        <xdr:cNvPicPr preferRelativeResize="0"/>
      </xdr:nvPicPr>
      <xdr:blipFill rotWithShape="1">
        <a:blip xmlns:r="http://schemas.openxmlformats.org/officeDocument/2006/relationships" r:embed="rId2">
          <a:alphaModFix/>
        </a:blip>
        <a:srcRect r="6920"/>
        <a:stretch/>
      </xdr:blipFill>
      <xdr:spPr>
        <a:xfrm>
          <a:off x="4066748" y="16364695"/>
          <a:ext cx="2503117" cy="540190"/>
        </a:xfrm>
        <a:prstGeom prst="rect">
          <a:avLst/>
        </a:prstGeom>
        <a:noFill/>
        <a:ln>
          <a:noFill/>
        </a:ln>
        <a:effectLst>
          <a:outerShdw blurRad="57150" dist="19050" dir="5400000" algn="bl" rotWithShape="0">
            <a:srgbClr val="000000">
              <a:alpha val="45000"/>
            </a:srgbClr>
          </a:outerShdw>
        </a:effectLst>
      </xdr:spPr>
    </xdr:pic>
    <xdr:clientData/>
  </xdr:twoCellAnchor>
  <xdr:twoCellAnchor editAs="oneCell">
    <xdr:from>
      <xdr:col>1</xdr:col>
      <xdr:colOff>64633</xdr:colOff>
      <xdr:row>0</xdr:row>
      <xdr:rowOff>0</xdr:rowOff>
    </xdr:from>
    <xdr:to>
      <xdr:col>2</xdr:col>
      <xdr:colOff>807878</xdr:colOff>
      <xdr:row>3</xdr:row>
      <xdr:rowOff>38051</xdr:rowOff>
    </xdr:to>
    <xdr:pic>
      <xdr:nvPicPr>
        <xdr:cNvPr id="5" name="Google Shape;134;p25" descr="Resultado de imagem para uem logo">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a:alphaModFix/>
        </a:blip>
        <a:stretch>
          <a:fillRect/>
        </a:stretch>
      </xdr:blipFill>
      <xdr:spPr>
        <a:xfrm>
          <a:off x="167821" y="16441209"/>
          <a:ext cx="1457620" cy="636539"/>
        </a:xfrm>
        <a:prstGeom prst="rect">
          <a:avLst/>
        </a:prstGeom>
        <a:noFill/>
        <a:ln>
          <a:noFill/>
        </a:ln>
        <a:effectLst>
          <a:outerShdw blurRad="57150" dist="19050" dir="5400000" algn="bl" rotWithShape="0">
            <a:srgbClr val="000000">
              <a:alpha val="29000"/>
            </a:srgbClr>
          </a:outerShdw>
        </a:effectLst>
      </xdr:spPr>
    </xdr:pic>
    <xdr:clientData/>
  </xdr:twoCellAnchor>
  <xdr:twoCellAnchor>
    <xdr:from>
      <xdr:col>7</xdr:col>
      <xdr:colOff>42497</xdr:colOff>
      <xdr:row>10</xdr:row>
      <xdr:rowOff>191024</xdr:rowOff>
    </xdr:from>
    <xdr:to>
      <xdr:col>8</xdr:col>
      <xdr:colOff>2139462</xdr:colOff>
      <xdr:row>20</xdr:row>
      <xdr:rowOff>0</xdr:rowOff>
    </xdr:to>
    <xdr:sp macro="" textlink="">
      <xdr:nvSpPr>
        <xdr:cNvPr id="29" name="Retângulo 28">
          <a:extLst>
            <a:ext uri="{FF2B5EF4-FFF2-40B4-BE49-F238E27FC236}">
              <a16:creationId xmlns:a16="http://schemas.microsoft.com/office/drawing/2014/main" id="{00000000-0008-0000-0300-00001D000000}"/>
            </a:ext>
          </a:extLst>
        </xdr:cNvPr>
        <xdr:cNvSpPr/>
      </xdr:nvSpPr>
      <xdr:spPr>
        <a:xfrm>
          <a:off x="7281497" y="17592466"/>
          <a:ext cx="2228850" cy="1640707"/>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pt-BR" sz="1000" b="0" i="0">
              <a:solidFill>
                <a:sysClr val="windowText" lastClr="000000"/>
              </a:solidFill>
              <a:effectLst/>
              <a:latin typeface="+mn-lt"/>
              <a:ea typeface="+mn-ea"/>
              <a:cs typeface="+mn-cs"/>
            </a:rPr>
            <a:t>Considera-se </a:t>
          </a:r>
          <a:r>
            <a:rPr lang="pt-BR" sz="1000" b="1" i="0">
              <a:solidFill>
                <a:sysClr val="windowText" lastClr="000000"/>
              </a:solidFill>
              <a:effectLst/>
              <a:latin typeface="+mn-lt"/>
              <a:ea typeface="+mn-ea"/>
              <a:cs typeface="+mn-cs"/>
            </a:rPr>
            <a:t>DIÁRIA</a:t>
          </a:r>
          <a:r>
            <a:rPr lang="pt-BR" sz="1000" b="0" i="0">
              <a:solidFill>
                <a:sysClr val="windowText" lastClr="000000"/>
              </a:solidFill>
              <a:effectLst/>
              <a:latin typeface="+mn-lt"/>
              <a:ea typeface="+mn-ea"/>
              <a:cs typeface="+mn-cs"/>
            </a:rPr>
            <a:t> o valor para cobertura de alimentação, pousada e locomoção urbana, do servidor público estatutário ou celetista, contratados em caráter temporário, etc., que se deslocarem de sua sede em objeto de serviço, em caráter eventual ou transitório.</a:t>
          </a:r>
          <a:r>
            <a:rPr lang="pt-BR" sz="1000" b="0" i="0" baseline="0">
              <a:solidFill>
                <a:sysClr val="windowText" lastClr="000000"/>
              </a:solidFill>
              <a:effectLst/>
              <a:latin typeface="+mn-lt"/>
              <a:ea typeface="+mn-ea"/>
              <a:cs typeface="+mn-cs"/>
            </a:rPr>
            <a:t> Valores conforme </a:t>
          </a:r>
          <a:r>
            <a:rPr lang="pt-BR" sz="1000" b="0" i="0">
              <a:solidFill>
                <a:sysClr val="windowText" lastClr="000000"/>
              </a:solidFill>
              <a:effectLst/>
              <a:latin typeface="+mn-lt"/>
              <a:ea typeface="+mn-ea"/>
              <a:cs typeface="+mn-cs"/>
            </a:rPr>
            <a:t>Decreto Estadual 12.736, de 02/12/2022. Publicado no </a:t>
          </a:r>
          <a:r>
            <a:rPr lang="pt-BR" sz="1000" b="0" i="0" u="none" strike="noStrike">
              <a:solidFill>
                <a:sysClr val="windowText" lastClr="000000"/>
              </a:solidFill>
              <a:effectLst/>
              <a:latin typeface="+mn-lt"/>
              <a:ea typeface="+mn-ea"/>
              <a:cs typeface="+mn-cs"/>
            </a:rPr>
            <a:t>Diário Oficial nº. 11319</a:t>
          </a:r>
          <a:r>
            <a:rPr lang="pt-BR" sz="1000" b="0" i="0">
              <a:solidFill>
                <a:sysClr val="windowText" lastClr="000000"/>
              </a:solidFill>
              <a:effectLst/>
              <a:latin typeface="+mn-lt"/>
              <a:ea typeface="+mn-ea"/>
              <a:cs typeface="+mn-cs"/>
            </a:rPr>
            <a:t> de 14 de Dezembro de 2022.</a:t>
          </a:r>
          <a:endParaRPr lang="pt-BR" sz="1000" b="0" i="1">
            <a:solidFill>
              <a:sysClr val="windowText" lastClr="000000"/>
            </a:solidFill>
            <a:effectLst/>
            <a:latin typeface="+mj-lt"/>
            <a:ea typeface="+mn-ea"/>
            <a:cs typeface="+mn-cs"/>
          </a:endParaRPr>
        </a:p>
      </xdr:txBody>
    </xdr:sp>
    <xdr:clientData fPrintsWithSheet="0"/>
  </xdr:twoCellAnchor>
  <xdr:twoCellAnchor>
    <xdr:from>
      <xdr:col>7</xdr:col>
      <xdr:colOff>27843</xdr:colOff>
      <xdr:row>22</xdr:row>
      <xdr:rowOff>1361</xdr:rowOff>
    </xdr:from>
    <xdr:to>
      <xdr:col>8</xdr:col>
      <xdr:colOff>2168769</xdr:colOff>
      <xdr:row>31</xdr:row>
      <xdr:rowOff>0</xdr:rowOff>
    </xdr:to>
    <xdr:sp macro="" textlink="">
      <xdr:nvSpPr>
        <xdr:cNvPr id="34" name="Retângulo 33">
          <a:extLst>
            <a:ext uri="{FF2B5EF4-FFF2-40B4-BE49-F238E27FC236}">
              <a16:creationId xmlns:a16="http://schemas.microsoft.com/office/drawing/2014/main" id="{00000000-0008-0000-0300-000022000000}"/>
            </a:ext>
          </a:extLst>
        </xdr:cNvPr>
        <xdr:cNvSpPr/>
      </xdr:nvSpPr>
      <xdr:spPr>
        <a:xfrm>
          <a:off x="7266843" y="19710784"/>
          <a:ext cx="2272811" cy="161789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pt-BR" sz="1000" b="0" i="0">
              <a:solidFill>
                <a:sysClr val="windowText" lastClr="000000"/>
              </a:solidFill>
              <a:effectLst/>
              <a:latin typeface="+mn-lt"/>
              <a:ea typeface="+mn-ea"/>
              <a:cs typeface="+mn-cs"/>
            </a:rPr>
            <a:t>Considera-se</a:t>
          </a:r>
          <a:r>
            <a:rPr lang="pt-BR" sz="1000" b="0" i="0" baseline="0">
              <a:solidFill>
                <a:sysClr val="windowText" lastClr="000000"/>
              </a:solidFill>
              <a:effectLst/>
              <a:latin typeface="+mn-lt"/>
              <a:ea typeface="+mn-ea"/>
              <a:cs typeface="+mn-cs"/>
            </a:rPr>
            <a:t> </a:t>
          </a:r>
          <a:r>
            <a:rPr lang="pt-BR" sz="1000" b="0" i="0">
              <a:solidFill>
                <a:sysClr val="windowText" lastClr="000000"/>
              </a:solidFill>
              <a:effectLst/>
              <a:latin typeface="+mn-lt"/>
              <a:ea typeface="+mn-ea"/>
              <a:cs typeface="+mn-cs"/>
            </a:rPr>
            <a:t> </a:t>
          </a:r>
          <a:r>
            <a:rPr lang="pt-BR" sz="1000" b="1" i="0">
              <a:solidFill>
                <a:sysClr val="windowText" lastClr="000000"/>
              </a:solidFill>
              <a:effectLst/>
              <a:latin typeface="+mn-lt"/>
              <a:ea typeface="+mn-ea"/>
              <a:cs typeface="+mn-cs"/>
            </a:rPr>
            <a:t>PASSAGENS E DESPESAS DE LOCOMOÇÃO</a:t>
          </a:r>
          <a:r>
            <a:rPr lang="pt-BR" sz="1000" b="0" i="0">
              <a:solidFill>
                <a:sysClr val="windowText" lastClr="000000"/>
              </a:solidFill>
              <a:effectLst/>
              <a:latin typeface="+mn-lt"/>
              <a:ea typeface="+mn-ea"/>
              <a:cs typeface="+mn-cs"/>
            </a:rPr>
            <a:t> o valor para despesas realizadas diretamente ou por meio de empresa contratada, com aquisição de passagens (aéreas, terrestres, fluviais ou marítimas). Tais despesas deverão se destinar exclusivamente para a execução das atividades previstas no Projeto.</a:t>
          </a:r>
          <a:endParaRPr lang="pt-BR" sz="1000" b="0" i="1">
            <a:solidFill>
              <a:sysClr val="windowText" lastClr="000000"/>
            </a:solidFill>
            <a:effectLst/>
            <a:latin typeface="+mj-lt"/>
            <a:ea typeface="+mn-ea"/>
            <a:cs typeface="+mn-cs"/>
          </a:endParaRPr>
        </a:p>
      </xdr:txBody>
    </xdr:sp>
    <xdr:clientData fPrintsWithSheet="0"/>
  </xdr:twoCellAnchor>
  <xdr:twoCellAnchor>
    <xdr:from>
      <xdr:col>7</xdr:col>
      <xdr:colOff>74736</xdr:colOff>
      <xdr:row>33</xdr:row>
      <xdr:rowOff>0</xdr:rowOff>
    </xdr:from>
    <xdr:to>
      <xdr:col>8</xdr:col>
      <xdr:colOff>2154115</xdr:colOff>
      <xdr:row>45</xdr:row>
      <xdr:rowOff>0</xdr:rowOff>
    </xdr:to>
    <xdr:sp macro="" textlink="">
      <xdr:nvSpPr>
        <xdr:cNvPr id="35" name="Retângulo 34">
          <a:extLst>
            <a:ext uri="{FF2B5EF4-FFF2-40B4-BE49-F238E27FC236}">
              <a16:creationId xmlns:a16="http://schemas.microsoft.com/office/drawing/2014/main" id="{00000000-0008-0000-0300-000023000000}"/>
            </a:ext>
          </a:extLst>
        </xdr:cNvPr>
        <xdr:cNvSpPr/>
      </xdr:nvSpPr>
      <xdr:spPr>
        <a:xfrm>
          <a:off x="7313736" y="21929481"/>
          <a:ext cx="2211264" cy="2161442"/>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pt-BR" sz="1000" b="0" i="0">
              <a:solidFill>
                <a:sysClr val="windowText" lastClr="000000"/>
              </a:solidFill>
              <a:effectLst/>
              <a:latin typeface="+mn-lt"/>
              <a:ea typeface="+mn-ea"/>
              <a:cs typeface="+mn-cs"/>
            </a:rPr>
            <a:t>Considera-se </a:t>
          </a:r>
          <a:r>
            <a:rPr lang="pt-BR" sz="1000" b="1" i="0">
              <a:solidFill>
                <a:sysClr val="windowText" lastClr="000000"/>
              </a:solidFill>
              <a:effectLst/>
              <a:latin typeface="+mn-lt"/>
              <a:ea typeface="+mn-ea"/>
              <a:cs typeface="+mn-cs"/>
            </a:rPr>
            <a:t>MATERIAL DE CONSUMO </a:t>
          </a:r>
          <a:r>
            <a:rPr lang="pt-BR" sz="1000" b="0" i="0">
              <a:solidFill>
                <a:sysClr val="windowText" lastClr="000000"/>
              </a:solidFill>
              <a:effectLst/>
              <a:latin typeface="+mn-lt"/>
              <a:ea typeface="+mn-ea"/>
              <a:cs typeface="+mn-cs"/>
            </a:rPr>
            <a:t>o valor para as despesas realizadas com materiais que em razão de seu uso corrente, perdem normalmente sua identidade física </a:t>
          </a:r>
          <a:endParaRPr lang="pt-BR" sz="1000" b="0" i="1">
            <a:solidFill>
              <a:sysClr val="windowText" lastClr="000000"/>
            </a:solidFill>
            <a:effectLst/>
            <a:latin typeface="+mj-lt"/>
            <a:ea typeface="+mn-ea"/>
            <a:cs typeface="+mn-cs"/>
          </a:endParaRPr>
        </a:p>
      </xdr:txBody>
    </xdr:sp>
    <xdr:clientData fPrintsWithSheet="0"/>
  </xdr:twoCellAnchor>
  <xdr:twoCellAnchor>
    <xdr:from>
      <xdr:col>3</xdr:col>
      <xdr:colOff>647700</xdr:colOff>
      <xdr:row>9</xdr:row>
      <xdr:rowOff>50800</xdr:rowOff>
    </xdr:from>
    <xdr:to>
      <xdr:col>6</xdr:col>
      <xdr:colOff>1098550</xdr:colOff>
      <xdr:row>10</xdr:row>
      <xdr:rowOff>191654</xdr:rowOff>
    </xdr:to>
    <xdr:sp macro="" textlink="">
      <xdr:nvSpPr>
        <xdr:cNvPr id="31" name="Retângulo 30">
          <a:extLst>
            <a:ext uri="{FF2B5EF4-FFF2-40B4-BE49-F238E27FC236}">
              <a16:creationId xmlns:a16="http://schemas.microsoft.com/office/drawing/2014/main" id="{00000000-0008-0000-0300-00001F000000}"/>
            </a:ext>
          </a:extLst>
        </xdr:cNvPr>
        <xdr:cNvSpPr/>
      </xdr:nvSpPr>
      <xdr:spPr>
        <a:xfrm>
          <a:off x="4298950" y="17640300"/>
          <a:ext cx="2393950"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4</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item VII </a:t>
          </a:r>
          <a:endParaRPr lang="pt-BR" sz="900" i="1">
            <a:solidFill>
              <a:srgbClr val="FF0000"/>
            </a:solidFill>
            <a:effectLst/>
            <a:latin typeface="+mn-lt"/>
            <a:ea typeface="+mn-ea"/>
            <a:cs typeface="+mn-cs"/>
          </a:endParaRPr>
        </a:p>
      </xdr:txBody>
    </xdr:sp>
    <xdr:clientData fPrintsWithSheet="0"/>
  </xdr:twoCellAnchor>
  <xdr:twoCellAnchor>
    <xdr:from>
      <xdr:col>4</xdr:col>
      <xdr:colOff>323850</xdr:colOff>
      <xdr:row>31</xdr:row>
      <xdr:rowOff>127000</xdr:rowOff>
    </xdr:from>
    <xdr:to>
      <xdr:col>7</xdr:col>
      <xdr:colOff>0</xdr:colOff>
      <xdr:row>33</xdr:row>
      <xdr:rowOff>13854</xdr:rowOff>
    </xdr:to>
    <xdr:sp macro="" textlink="">
      <xdr:nvSpPr>
        <xdr:cNvPr id="32" name="Retângulo 31">
          <a:extLst>
            <a:ext uri="{FF2B5EF4-FFF2-40B4-BE49-F238E27FC236}">
              <a16:creationId xmlns:a16="http://schemas.microsoft.com/office/drawing/2014/main" id="{00000000-0008-0000-0300-000020000000}"/>
            </a:ext>
          </a:extLst>
        </xdr:cNvPr>
        <xdr:cNvSpPr/>
      </xdr:nvSpPr>
      <xdr:spPr>
        <a:xfrm>
          <a:off x="4705350" y="21647150"/>
          <a:ext cx="2019300"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4</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item V</a:t>
          </a:r>
          <a:endParaRPr lang="pt-BR" sz="900" i="1">
            <a:solidFill>
              <a:srgbClr val="FF0000"/>
            </a:solidFill>
            <a:effectLst/>
            <a:latin typeface="+mn-lt"/>
            <a:ea typeface="+mn-ea"/>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1739462</xdr:colOff>
      <xdr:row>1</xdr:row>
      <xdr:rowOff>20661</xdr:rowOff>
    </xdr:from>
    <xdr:to>
      <xdr:col>4</xdr:col>
      <xdr:colOff>696250</xdr:colOff>
      <xdr:row>3</xdr:row>
      <xdr:rowOff>152578</xdr:rowOff>
    </xdr:to>
    <xdr:pic>
      <xdr:nvPicPr>
        <xdr:cNvPr id="2" name="Imagem 1" descr="Plone site">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9609"/>
        <a:stretch/>
      </xdr:blipFill>
      <xdr:spPr bwMode="auto">
        <a:xfrm>
          <a:off x="3234887" y="16479861"/>
          <a:ext cx="1482378" cy="531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43656</xdr:colOff>
      <xdr:row>1</xdr:row>
      <xdr:rowOff>79387</xdr:rowOff>
    </xdr:from>
    <xdr:to>
      <xdr:col>7</xdr:col>
      <xdr:colOff>586154</xdr:colOff>
      <xdr:row>3</xdr:row>
      <xdr:rowOff>161192</xdr:rowOff>
    </xdr:to>
    <xdr:pic>
      <xdr:nvPicPr>
        <xdr:cNvPr id="3" name="Google Shape;132;p25" descr="Resultado de imagem para logo csd uem">
          <a:extLst>
            <a:ext uri="{FF2B5EF4-FFF2-40B4-BE49-F238E27FC236}">
              <a16:creationId xmlns:a16="http://schemas.microsoft.com/office/drawing/2014/main" id="{00000000-0008-0000-0400-000003000000}"/>
            </a:ext>
          </a:extLst>
        </xdr:cNvPr>
        <xdr:cNvPicPr preferRelativeResize="0"/>
      </xdr:nvPicPr>
      <xdr:blipFill rotWithShape="1">
        <a:blip xmlns:r="http://schemas.openxmlformats.org/officeDocument/2006/relationships" r:embed="rId2">
          <a:alphaModFix/>
        </a:blip>
        <a:srcRect r="6920"/>
        <a:stretch/>
      </xdr:blipFill>
      <xdr:spPr>
        <a:xfrm>
          <a:off x="5069925" y="27013156"/>
          <a:ext cx="1963921" cy="477459"/>
        </a:xfrm>
        <a:prstGeom prst="rect">
          <a:avLst/>
        </a:prstGeom>
        <a:noFill/>
        <a:ln>
          <a:noFill/>
        </a:ln>
        <a:effectLst>
          <a:outerShdw blurRad="57150" dist="19050" dir="5400000" algn="bl" rotWithShape="0">
            <a:srgbClr val="000000">
              <a:alpha val="45000"/>
            </a:srgbClr>
          </a:outerShdw>
        </a:effectLst>
      </xdr:spPr>
    </xdr:pic>
    <xdr:clientData/>
  </xdr:twoCellAnchor>
  <xdr:twoCellAnchor editAs="oneCell">
    <xdr:from>
      <xdr:col>1</xdr:col>
      <xdr:colOff>720271</xdr:colOff>
      <xdr:row>1</xdr:row>
      <xdr:rowOff>35984</xdr:rowOff>
    </xdr:from>
    <xdr:to>
      <xdr:col>2</xdr:col>
      <xdr:colOff>1447641</xdr:colOff>
      <xdr:row>5</xdr:row>
      <xdr:rowOff>40575</xdr:rowOff>
    </xdr:to>
    <xdr:pic>
      <xdr:nvPicPr>
        <xdr:cNvPr id="4" name="Google Shape;134;p25" descr="Resultado de imagem para uem logo">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a:alphaModFix/>
        </a:blip>
        <a:stretch>
          <a:fillRect/>
        </a:stretch>
      </xdr:blipFill>
      <xdr:spPr>
        <a:xfrm>
          <a:off x="828221" y="27436234"/>
          <a:ext cx="1457620" cy="633241"/>
        </a:xfrm>
        <a:prstGeom prst="rect">
          <a:avLst/>
        </a:prstGeom>
        <a:noFill/>
        <a:ln>
          <a:noFill/>
        </a:ln>
        <a:effectLst>
          <a:outerShdw blurRad="57150" dist="19050" dir="5400000" algn="bl" rotWithShape="0">
            <a:srgbClr val="000000">
              <a:alpha val="29000"/>
            </a:srgbClr>
          </a:outerShdw>
        </a:effectLst>
      </xdr:spPr>
    </xdr:pic>
    <xdr:clientData/>
  </xdr:twoCellAnchor>
  <xdr:twoCellAnchor>
    <xdr:from>
      <xdr:col>8</xdr:col>
      <xdr:colOff>81085</xdr:colOff>
      <xdr:row>31</xdr:row>
      <xdr:rowOff>363939</xdr:rowOff>
    </xdr:from>
    <xdr:to>
      <xdr:col>9</xdr:col>
      <xdr:colOff>2178050</xdr:colOff>
      <xdr:row>39</xdr:row>
      <xdr:rowOff>0</xdr:rowOff>
    </xdr:to>
    <xdr:sp macro="" textlink="">
      <xdr:nvSpPr>
        <xdr:cNvPr id="28" name="Retângulo 27">
          <a:extLst>
            <a:ext uri="{FF2B5EF4-FFF2-40B4-BE49-F238E27FC236}">
              <a16:creationId xmlns:a16="http://schemas.microsoft.com/office/drawing/2014/main" id="{00000000-0008-0000-0400-00001C000000}"/>
            </a:ext>
          </a:extLst>
        </xdr:cNvPr>
        <xdr:cNvSpPr/>
      </xdr:nvSpPr>
      <xdr:spPr>
        <a:xfrm>
          <a:off x="6748585" y="34145939"/>
          <a:ext cx="2236665" cy="1498077"/>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pt-BR" sz="1000" b="0" i="0">
              <a:solidFill>
                <a:sysClr val="windowText" lastClr="000000"/>
              </a:solidFill>
              <a:effectLst/>
              <a:latin typeface="+mj-lt"/>
              <a:ea typeface="+mn-ea"/>
              <a:cs typeface="+mn-cs"/>
            </a:rPr>
            <a:t> Considera-se </a:t>
          </a:r>
          <a:r>
            <a:rPr lang="pt-BR" sz="1000" b="1" i="0">
              <a:solidFill>
                <a:sysClr val="windowText" lastClr="000000"/>
              </a:solidFill>
              <a:effectLst/>
              <a:latin typeface="+mj-lt"/>
              <a:ea typeface="+mn-ea"/>
              <a:cs typeface="+mn-cs"/>
            </a:rPr>
            <a:t>SERVIÇOS DE TERCEIROS - PESSOA FÍSICA</a:t>
          </a:r>
          <a:r>
            <a:rPr lang="pt-BR" sz="1000" b="0" i="0">
              <a:solidFill>
                <a:sysClr val="windowText" lastClr="000000"/>
              </a:solidFill>
              <a:effectLst/>
              <a:latin typeface="+mj-lt"/>
              <a:ea typeface="+mn-ea"/>
              <a:cs typeface="+mn-cs"/>
            </a:rPr>
            <a:t> o valor para as despesas realizadas com serviço prestado por pessoa física não enquadrada nos elementos de despesas específicos, tais como: remuneração de serviços de natureza eventual, prestado por pessoa física sem vínculo empregatício</a:t>
          </a:r>
        </a:p>
      </xdr:txBody>
    </xdr:sp>
    <xdr:clientData fPrintsWithSheet="0"/>
  </xdr:twoCellAnchor>
  <xdr:twoCellAnchor>
    <xdr:from>
      <xdr:col>2</xdr:col>
      <xdr:colOff>1707174</xdr:colOff>
      <xdr:row>20</xdr:row>
      <xdr:rowOff>366348</xdr:rowOff>
    </xdr:from>
    <xdr:to>
      <xdr:col>4</xdr:col>
      <xdr:colOff>190499</xdr:colOff>
      <xdr:row>20</xdr:row>
      <xdr:rowOff>564174</xdr:rowOff>
    </xdr:to>
    <xdr:sp macro="" textlink="">
      <xdr:nvSpPr>
        <xdr:cNvPr id="37" name="Retângulo 36">
          <a:extLst>
            <a:ext uri="{FF2B5EF4-FFF2-40B4-BE49-F238E27FC236}">
              <a16:creationId xmlns:a16="http://schemas.microsoft.com/office/drawing/2014/main" id="{00000000-0008-0000-0400-000025000000}"/>
            </a:ext>
          </a:extLst>
        </xdr:cNvPr>
        <xdr:cNvSpPr/>
      </xdr:nvSpPr>
      <xdr:spPr>
        <a:xfrm>
          <a:off x="3201866" y="25263233"/>
          <a:ext cx="1084383" cy="1978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050" i="1" baseline="0">
              <a:solidFill>
                <a:srgbClr val="FF0000"/>
              </a:solidFill>
              <a:effectLst/>
              <a:latin typeface="+mn-lt"/>
              <a:ea typeface="+mn-ea"/>
              <a:cs typeface="+mn-cs"/>
            </a:rPr>
            <a:t>DEC</a:t>
          </a:r>
          <a:endParaRPr lang="pt-BR" sz="1050" i="1">
            <a:solidFill>
              <a:srgbClr val="FF0000"/>
            </a:solidFill>
            <a:effectLst/>
            <a:latin typeface="+mn-lt"/>
            <a:ea typeface="+mn-ea"/>
            <a:cs typeface="+mn-cs"/>
          </a:endParaRPr>
        </a:p>
      </xdr:txBody>
    </xdr:sp>
    <xdr:clientData fPrintsWithSheet="0"/>
  </xdr:twoCellAnchor>
  <xdr:twoCellAnchor>
    <xdr:from>
      <xdr:col>9</xdr:col>
      <xdr:colOff>0</xdr:colOff>
      <xdr:row>54</xdr:row>
      <xdr:rowOff>0</xdr:rowOff>
    </xdr:from>
    <xdr:to>
      <xdr:col>9</xdr:col>
      <xdr:colOff>2228849</xdr:colOff>
      <xdr:row>63</xdr:row>
      <xdr:rowOff>127000</xdr:rowOff>
    </xdr:to>
    <xdr:sp macro="" textlink="">
      <xdr:nvSpPr>
        <xdr:cNvPr id="102" name="Retângulo 101">
          <a:extLst>
            <a:ext uri="{FF2B5EF4-FFF2-40B4-BE49-F238E27FC236}">
              <a16:creationId xmlns:a16="http://schemas.microsoft.com/office/drawing/2014/main" id="{00000000-0008-0000-0400-000066000000}"/>
            </a:ext>
          </a:extLst>
        </xdr:cNvPr>
        <xdr:cNvSpPr/>
      </xdr:nvSpPr>
      <xdr:spPr>
        <a:xfrm>
          <a:off x="6877050" y="10102850"/>
          <a:ext cx="2228849" cy="192405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pt-BR" sz="1000" b="0" i="0">
              <a:solidFill>
                <a:sysClr val="windowText" lastClr="000000"/>
              </a:solidFill>
              <a:effectLst/>
              <a:latin typeface="+mj-lt"/>
              <a:ea typeface="+mn-ea"/>
              <a:cs typeface="+mn-cs"/>
            </a:rPr>
            <a:t> Considera-se</a:t>
          </a:r>
          <a:r>
            <a:rPr lang="pt-BR" sz="1000" b="0" i="0" baseline="0">
              <a:solidFill>
                <a:sysClr val="windowText" lastClr="000000"/>
              </a:solidFill>
              <a:effectLst/>
              <a:latin typeface="+mj-lt"/>
              <a:ea typeface="+mn-ea"/>
              <a:cs typeface="+mn-cs"/>
            </a:rPr>
            <a:t> o  valor das despesas com serviços de reparos, consertos, revisões e adaptações de bens imóveis, tais como: pintura, reparos e reforma de imóveis em geral, reparos em instalações elétricas e hidráulicas, recuperações e adaptações de biombos, carpetes, divisórias e lambris, manutenção de elevadores, limpeza de fossas e afins</a:t>
          </a:r>
          <a:endParaRPr lang="pt-BR" sz="1000" b="0" i="0">
            <a:solidFill>
              <a:sysClr val="windowText" lastClr="000000"/>
            </a:solidFill>
            <a:effectLst/>
            <a:latin typeface="+mj-lt"/>
            <a:ea typeface="+mn-ea"/>
            <a:cs typeface="+mn-cs"/>
          </a:endParaRPr>
        </a:p>
      </xdr:txBody>
    </xdr:sp>
    <xdr:clientData fPrintsWithSheet="0"/>
  </xdr:twoCellAnchor>
  <xdr:twoCellAnchor>
    <xdr:from>
      <xdr:col>5</xdr:col>
      <xdr:colOff>483088</xdr:colOff>
      <xdr:row>5</xdr:row>
      <xdr:rowOff>255465</xdr:rowOff>
    </xdr:from>
    <xdr:to>
      <xdr:col>8</xdr:col>
      <xdr:colOff>6838</xdr:colOff>
      <xdr:row>7</xdr:row>
      <xdr:rowOff>34369</xdr:rowOff>
    </xdr:to>
    <xdr:sp macro="" textlink="">
      <xdr:nvSpPr>
        <xdr:cNvPr id="38" name="Retângulo 37">
          <a:extLst>
            <a:ext uri="{FF2B5EF4-FFF2-40B4-BE49-F238E27FC236}">
              <a16:creationId xmlns:a16="http://schemas.microsoft.com/office/drawing/2014/main" id="{00000000-0008-0000-0400-000026000000}"/>
            </a:ext>
          </a:extLst>
        </xdr:cNvPr>
        <xdr:cNvSpPr/>
      </xdr:nvSpPr>
      <xdr:spPr>
        <a:xfrm>
          <a:off x="4655038" y="28284365"/>
          <a:ext cx="2019300"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4</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item III</a:t>
          </a:r>
          <a:endParaRPr lang="pt-BR" sz="900" i="1">
            <a:solidFill>
              <a:srgbClr val="FF0000"/>
            </a:solidFill>
            <a:effectLst/>
            <a:latin typeface="+mn-lt"/>
            <a:ea typeface="+mn-ea"/>
            <a:cs typeface="+mn-cs"/>
          </a:endParaRPr>
        </a:p>
      </xdr:txBody>
    </xdr:sp>
    <xdr:clientData fPrintsWithSheet="0"/>
  </xdr:twoCellAnchor>
  <xdr:twoCellAnchor>
    <xdr:from>
      <xdr:col>6</xdr:col>
      <xdr:colOff>38100</xdr:colOff>
      <xdr:row>18</xdr:row>
      <xdr:rowOff>12700</xdr:rowOff>
    </xdr:from>
    <xdr:to>
      <xdr:col>8</xdr:col>
      <xdr:colOff>107950</xdr:colOff>
      <xdr:row>19</xdr:row>
      <xdr:rowOff>191654</xdr:rowOff>
    </xdr:to>
    <xdr:sp macro="" textlink="">
      <xdr:nvSpPr>
        <xdr:cNvPr id="39" name="Retângulo 38">
          <a:extLst>
            <a:ext uri="{FF2B5EF4-FFF2-40B4-BE49-F238E27FC236}">
              <a16:creationId xmlns:a16="http://schemas.microsoft.com/office/drawing/2014/main" id="{00000000-0008-0000-0400-000027000000}"/>
            </a:ext>
          </a:extLst>
        </xdr:cNvPr>
        <xdr:cNvSpPr/>
      </xdr:nvSpPr>
      <xdr:spPr>
        <a:xfrm>
          <a:off x="4756150" y="30949900"/>
          <a:ext cx="2019300"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4</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item I</a:t>
          </a:r>
          <a:endParaRPr lang="pt-BR" sz="900" i="1">
            <a:solidFill>
              <a:srgbClr val="FF0000"/>
            </a:solidFill>
            <a:effectLst/>
            <a:latin typeface="+mn-lt"/>
            <a:ea typeface="+mn-ea"/>
            <a:cs typeface="+mn-cs"/>
          </a:endParaRPr>
        </a:p>
      </xdr:txBody>
    </xdr:sp>
    <xdr:clientData fPrintsWithSheet="0"/>
  </xdr:twoCellAnchor>
  <xdr:twoCellAnchor>
    <xdr:from>
      <xdr:col>6</xdr:col>
      <xdr:colOff>0</xdr:colOff>
      <xdr:row>30</xdr:row>
      <xdr:rowOff>0</xdr:rowOff>
    </xdr:from>
    <xdr:to>
      <xdr:col>8</xdr:col>
      <xdr:colOff>69850</xdr:colOff>
      <xdr:row>31</xdr:row>
      <xdr:rowOff>45604</xdr:rowOff>
    </xdr:to>
    <xdr:sp macro="" textlink="">
      <xdr:nvSpPr>
        <xdr:cNvPr id="40" name="Retângulo 39">
          <a:extLst>
            <a:ext uri="{FF2B5EF4-FFF2-40B4-BE49-F238E27FC236}">
              <a16:creationId xmlns:a16="http://schemas.microsoft.com/office/drawing/2014/main" id="{00000000-0008-0000-0400-000028000000}"/>
            </a:ext>
          </a:extLst>
        </xdr:cNvPr>
        <xdr:cNvSpPr/>
      </xdr:nvSpPr>
      <xdr:spPr>
        <a:xfrm>
          <a:off x="4718050" y="33585150"/>
          <a:ext cx="2019300"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4</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item II</a:t>
          </a:r>
          <a:endParaRPr lang="pt-BR" sz="900" i="1">
            <a:solidFill>
              <a:srgbClr val="FF0000"/>
            </a:solidFill>
            <a:effectLst/>
            <a:latin typeface="+mn-lt"/>
            <a:ea typeface="+mn-ea"/>
            <a:cs typeface="+mn-cs"/>
          </a:endParaRPr>
        </a:p>
      </xdr:txBody>
    </xdr:sp>
    <xdr:clientData fPrintsWithSheet="0"/>
  </xdr:twoCellAnchor>
  <xdr:twoCellAnchor>
    <xdr:from>
      <xdr:col>6</xdr:col>
      <xdr:colOff>0</xdr:colOff>
      <xdr:row>42</xdr:row>
      <xdr:rowOff>0</xdr:rowOff>
    </xdr:from>
    <xdr:to>
      <xdr:col>8</xdr:col>
      <xdr:colOff>69850</xdr:colOff>
      <xdr:row>44</xdr:row>
      <xdr:rowOff>1154</xdr:rowOff>
    </xdr:to>
    <xdr:sp macro="" textlink="">
      <xdr:nvSpPr>
        <xdr:cNvPr id="41" name="Retângulo 40">
          <a:extLst>
            <a:ext uri="{FF2B5EF4-FFF2-40B4-BE49-F238E27FC236}">
              <a16:creationId xmlns:a16="http://schemas.microsoft.com/office/drawing/2014/main" id="{00000000-0008-0000-0400-000029000000}"/>
            </a:ext>
          </a:extLst>
        </xdr:cNvPr>
        <xdr:cNvSpPr/>
      </xdr:nvSpPr>
      <xdr:spPr>
        <a:xfrm>
          <a:off x="4718050" y="36296600"/>
          <a:ext cx="2019300"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4</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item II</a:t>
          </a:r>
          <a:endParaRPr lang="pt-BR" sz="900" i="1">
            <a:solidFill>
              <a:srgbClr val="FF0000"/>
            </a:solidFill>
            <a:effectLst/>
            <a:latin typeface="+mn-lt"/>
            <a:ea typeface="+mn-ea"/>
            <a:cs typeface="+mn-cs"/>
          </a:endParaRPr>
        </a:p>
      </xdr:txBody>
    </xdr:sp>
    <xdr:clientData fPrintsWithSheet="0"/>
  </xdr:twoCellAnchor>
  <xdr:twoCellAnchor>
    <xdr:from>
      <xdr:col>5</xdr:col>
      <xdr:colOff>501650</xdr:colOff>
      <xdr:row>64</xdr:row>
      <xdr:rowOff>0</xdr:rowOff>
    </xdr:from>
    <xdr:to>
      <xdr:col>8</xdr:col>
      <xdr:colOff>25400</xdr:colOff>
      <xdr:row>65</xdr:row>
      <xdr:rowOff>45604</xdr:rowOff>
    </xdr:to>
    <xdr:sp macro="" textlink="">
      <xdr:nvSpPr>
        <xdr:cNvPr id="42" name="Retângulo 41">
          <a:extLst>
            <a:ext uri="{FF2B5EF4-FFF2-40B4-BE49-F238E27FC236}">
              <a16:creationId xmlns:a16="http://schemas.microsoft.com/office/drawing/2014/main" id="{00000000-0008-0000-0400-00002A000000}"/>
            </a:ext>
          </a:extLst>
        </xdr:cNvPr>
        <xdr:cNvSpPr/>
      </xdr:nvSpPr>
      <xdr:spPr>
        <a:xfrm>
          <a:off x="4673600" y="40557450"/>
          <a:ext cx="2019300"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4</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item IX</a:t>
          </a:r>
          <a:endParaRPr lang="pt-BR" sz="900" i="1">
            <a:solidFill>
              <a:srgbClr val="FF0000"/>
            </a:solidFill>
            <a:effectLst/>
            <a:latin typeface="+mn-lt"/>
            <a:ea typeface="+mn-ea"/>
            <a:cs typeface="+mn-cs"/>
          </a:endParaRPr>
        </a:p>
      </xdr:txBody>
    </xdr:sp>
    <xdr:clientData fPrintsWithSheet="0"/>
  </xdr:twoCellAnchor>
  <xdr:twoCellAnchor>
    <xdr:from>
      <xdr:col>6</xdr:col>
      <xdr:colOff>0</xdr:colOff>
      <xdr:row>53</xdr:row>
      <xdr:rowOff>0</xdr:rowOff>
    </xdr:from>
    <xdr:to>
      <xdr:col>8</xdr:col>
      <xdr:colOff>69850</xdr:colOff>
      <xdr:row>54</xdr:row>
      <xdr:rowOff>7504</xdr:rowOff>
    </xdr:to>
    <xdr:sp macro="" textlink="">
      <xdr:nvSpPr>
        <xdr:cNvPr id="43" name="Retângulo 42">
          <a:extLst>
            <a:ext uri="{FF2B5EF4-FFF2-40B4-BE49-F238E27FC236}">
              <a16:creationId xmlns:a16="http://schemas.microsoft.com/office/drawing/2014/main" id="{00000000-0008-0000-0400-00002B000000}"/>
            </a:ext>
          </a:extLst>
        </xdr:cNvPr>
        <xdr:cNvSpPr/>
      </xdr:nvSpPr>
      <xdr:spPr>
        <a:xfrm>
          <a:off x="4718050" y="38931850"/>
          <a:ext cx="2019300"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4</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item IX</a:t>
          </a:r>
          <a:endParaRPr lang="pt-BR" sz="900" i="1">
            <a:solidFill>
              <a:srgbClr val="FF0000"/>
            </a:solidFill>
            <a:effectLst/>
            <a:latin typeface="+mn-lt"/>
            <a:ea typeface="+mn-ea"/>
            <a:cs typeface="+mn-cs"/>
          </a:endParaRPr>
        </a:p>
      </xdr:txBody>
    </xdr:sp>
    <xdr:clientData fPrintsWithSheet="0"/>
  </xdr:twoCellAnchor>
  <xdr:twoCellAnchor>
    <xdr:from>
      <xdr:col>5</xdr:col>
      <xdr:colOff>444500</xdr:colOff>
      <xdr:row>74</xdr:row>
      <xdr:rowOff>0</xdr:rowOff>
    </xdr:from>
    <xdr:to>
      <xdr:col>8</xdr:col>
      <xdr:colOff>69850</xdr:colOff>
      <xdr:row>76</xdr:row>
      <xdr:rowOff>1154</xdr:rowOff>
    </xdr:to>
    <xdr:sp macro="" textlink="">
      <xdr:nvSpPr>
        <xdr:cNvPr id="44" name="Retângulo 43">
          <a:extLst>
            <a:ext uri="{FF2B5EF4-FFF2-40B4-BE49-F238E27FC236}">
              <a16:creationId xmlns:a16="http://schemas.microsoft.com/office/drawing/2014/main" id="{00000000-0008-0000-0400-00002C000000}"/>
            </a:ext>
          </a:extLst>
        </xdr:cNvPr>
        <xdr:cNvSpPr/>
      </xdr:nvSpPr>
      <xdr:spPr>
        <a:xfrm>
          <a:off x="4616450" y="42259250"/>
          <a:ext cx="2120900" cy="2424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900" i="1" baseline="0">
              <a:solidFill>
                <a:srgbClr val="FF0000"/>
              </a:solidFill>
              <a:effectLst/>
              <a:latin typeface="+mn-lt"/>
              <a:ea typeface="+mn-ea"/>
              <a:cs typeface="+mn-cs"/>
            </a:rPr>
            <a:t>Res. 080/2023-CAD Art. 4</a:t>
          </a:r>
          <a:r>
            <a:rPr lang="pt-BR" sz="900" i="1" strike="noStrike" baseline="30000">
              <a:solidFill>
                <a:srgbClr val="FF0000"/>
              </a:solidFill>
              <a:effectLst/>
              <a:latin typeface="+mn-lt"/>
              <a:ea typeface="+mn-ea"/>
              <a:cs typeface="+mn-cs"/>
            </a:rPr>
            <a:t>o</a:t>
          </a:r>
          <a:r>
            <a:rPr lang="pt-BR" sz="900" i="1" baseline="0">
              <a:solidFill>
                <a:srgbClr val="FF0000"/>
              </a:solidFill>
              <a:effectLst/>
              <a:latin typeface="+mn-lt"/>
              <a:ea typeface="+mn-ea"/>
              <a:cs typeface="+mn-cs"/>
            </a:rPr>
            <a:t>  </a:t>
          </a:r>
          <a:r>
            <a:rPr lang="pt-BR" sz="900" b="0" i="1">
              <a:solidFill>
                <a:srgbClr val="FF0000"/>
              </a:solidFill>
              <a:effectLst/>
              <a:latin typeface="+mn-lt"/>
              <a:ea typeface="+mn-ea"/>
              <a:cs typeface="+mn-cs"/>
            </a:rPr>
            <a:t>item VIII</a:t>
          </a:r>
          <a:endParaRPr lang="pt-BR" sz="900" i="1">
            <a:solidFill>
              <a:srgbClr val="FF0000"/>
            </a:solidFill>
            <a:effectLst/>
            <a:latin typeface="+mn-lt"/>
            <a:ea typeface="+mn-ea"/>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690562</xdr:colOff>
      <xdr:row>16</xdr:row>
      <xdr:rowOff>77932</xdr:rowOff>
    </xdr:from>
    <xdr:to>
      <xdr:col>9</xdr:col>
      <xdr:colOff>2119313</xdr:colOff>
      <xdr:row>17</xdr:row>
      <xdr:rowOff>8660</xdr:rowOff>
    </xdr:to>
    <xdr:sp macro="" textlink="">
      <xdr:nvSpPr>
        <xdr:cNvPr id="6" name="Retângulo 5">
          <a:extLst>
            <a:ext uri="{FF2B5EF4-FFF2-40B4-BE49-F238E27FC236}">
              <a16:creationId xmlns:a16="http://schemas.microsoft.com/office/drawing/2014/main" id="{00000000-0008-0000-0500-000006000000}"/>
            </a:ext>
          </a:extLst>
        </xdr:cNvPr>
        <xdr:cNvSpPr/>
      </xdr:nvSpPr>
      <xdr:spPr>
        <a:xfrm>
          <a:off x="6397625" y="4308620"/>
          <a:ext cx="2452688" cy="2641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I</a:t>
          </a:r>
          <a:endParaRPr lang="pt-BR" sz="1050" i="1">
            <a:solidFill>
              <a:srgbClr val="FF0000"/>
            </a:solidFill>
            <a:effectLst/>
            <a:latin typeface="+mn-lt"/>
            <a:ea typeface="+mn-ea"/>
            <a:cs typeface="+mn-cs"/>
          </a:endParaRPr>
        </a:p>
      </xdr:txBody>
    </xdr:sp>
    <xdr:clientData fPrintsWithSheet="0"/>
  </xdr:twoCellAnchor>
  <xdr:twoCellAnchor>
    <xdr:from>
      <xdr:col>7</xdr:col>
      <xdr:colOff>654626</xdr:colOff>
      <xdr:row>17</xdr:row>
      <xdr:rowOff>83127</xdr:rowOff>
    </xdr:from>
    <xdr:to>
      <xdr:col>9</xdr:col>
      <xdr:colOff>2083377</xdr:colOff>
      <xdr:row>18</xdr:row>
      <xdr:rowOff>13855</xdr:rowOff>
    </xdr:to>
    <xdr:sp macro="" textlink="">
      <xdr:nvSpPr>
        <xdr:cNvPr id="7" name="Retângulo 6">
          <a:extLst>
            <a:ext uri="{FF2B5EF4-FFF2-40B4-BE49-F238E27FC236}">
              <a16:creationId xmlns:a16="http://schemas.microsoft.com/office/drawing/2014/main" id="{00000000-0008-0000-0500-000007000000}"/>
            </a:ext>
          </a:extLst>
        </xdr:cNvPr>
        <xdr:cNvSpPr/>
      </xdr:nvSpPr>
      <xdr:spPr>
        <a:xfrm>
          <a:off x="6378285" y="3451513"/>
          <a:ext cx="2415887" cy="207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II</a:t>
          </a:r>
          <a:endParaRPr lang="pt-BR" sz="1050" i="1">
            <a:solidFill>
              <a:srgbClr val="FF0000"/>
            </a:solidFill>
            <a:effectLst/>
            <a:latin typeface="+mn-lt"/>
            <a:ea typeface="+mn-ea"/>
            <a:cs typeface="+mn-cs"/>
          </a:endParaRPr>
        </a:p>
      </xdr:txBody>
    </xdr:sp>
    <xdr:clientData fPrintsWithSheet="0"/>
  </xdr:twoCellAnchor>
  <xdr:twoCellAnchor>
    <xdr:from>
      <xdr:col>7</xdr:col>
      <xdr:colOff>651162</xdr:colOff>
      <xdr:row>15</xdr:row>
      <xdr:rowOff>148935</xdr:rowOff>
    </xdr:from>
    <xdr:to>
      <xdr:col>9</xdr:col>
      <xdr:colOff>2164773</xdr:colOff>
      <xdr:row>16</xdr:row>
      <xdr:rowOff>0</xdr:rowOff>
    </xdr:to>
    <xdr:sp macro="" textlink="">
      <xdr:nvSpPr>
        <xdr:cNvPr id="8" name="Retângulo 7">
          <a:extLst>
            <a:ext uri="{FF2B5EF4-FFF2-40B4-BE49-F238E27FC236}">
              <a16:creationId xmlns:a16="http://schemas.microsoft.com/office/drawing/2014/main" id="{00000000-0008-0000-0500-000008000000}"/>
            </a:ext>
          </a:extLst>
        </xdr:cNvPr>
        <xdr:cNvSpPr/>
      </xdr:nvSpPr>
      <xdr:spPr>
        <a:xfrm>
          <a:off x="6374821" y="3422071"/>
          <a:ext cx="2544043" cy="2511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III</a:t>
          </a:r>
          <a:endParaRPr lang="pt-BR" sz="1050" i="1">
            <a:solidFill>
              <a:srgbClr val="FF0000"/>
            </a:solidFill>
            <a:effectLst/>
            <a:latin typeface="+mn-lt"/>
            <a:ea typeface="+mn-ea"/>
            <a:cs typeface="+mn-cs"/>
          </a:endParaRPr>
        </a:p>
      </xdr:txBody>
    </xdr:sp>
    <xdr:clientData fPrintsWithSheet="0"/>
  </xdr:twoCellAnchor>
  <xdr:twoCellAnchor>
    <xdr:from>
      <xdr:col>7</xdr:col>
      <xdr:colOff>665017</xdr:colOff>
      <xdr:row>18</xdr:row>
      <xdr:rowOff>84858</xdr:rowOff>
    </xdr:from>
    <xdr:to>
      <xdr:col>9</xdr:col>
      <xdr:colOff>2178628</xdr:colOff>
      <xdr:row>19</xdr:row>
      <xdr:rowOff>0</xdr:rowOff>
    </xdr:to>
    <xdr:sp macro="" textlink="">
      <xdr:nvSpPr>
        <xdr:cNvPr id="9" name="Retângulo 8">
          <a:extLst>
            <a:ext uri="{FF2B5EF4-FFF2-40B4-BE49-F238E27FC236}">
              <a16:creationId xmlns:a16="http://schemas.microsoft.com/office/drawing/2014/main" id="{00000000-0008-0000-0500-000009000000}"/>
            </a:ext>
          </a:extLst>
        </xdr:cNvPr>
        <xdr:cNvSpPr/>
      </xdr:nvSpPr>
      <xdr:spPr>
        <a:xfrm>
          <a:off x="6388676" y="3730335"/>
          <a:ext cx="2500747" cy="207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IV</a:t>
          </a:r>
          <a:endParaRPr lang="pt-BR" sz="1050" i="1">
            <a:solidFill>
              <a:srgbClr val="FF0000"/>
            </a:solidFill>
            <a:effectLst/>
            <a:latin typeface="+mn-lt"/>
            <a:ea typeface="+mn-ea"/>
            <a:cs typeface="+mn-cs"/>
          </a:endParaRPr>
        </a:p>
      </xdr:txBody>
    </xdr:sp>
    <xdr:clientData fPrintsWithSheet="0"/>
  </xdr:twoCellAnchor>
  <xdr:twoCellAnchor>
    <xdr:from>
      <xdr:col>7</xdr:col>
      <xdr:colOff>665017</xdr:colOff>
      <xdr:row>14</xdr:row>
      <xdr:rowOff>136812</xdr:rowOff>
    </xdr:from>
    <xdr:to>
      <xdr:col>9</xdr:col>
      <xdr:colOff>2178628</xdr:colOff>
      <xdr:row>15</xdr:row>
      <xdr:rowOff>24245</xdr:rowOff>
    </xdr:to>
    <xdr:sp macro="" textlink="">
      <xdr:nvSpPr>
        <xdr:cNvPr id="10" name="Retângulo 9">
          <a:extLst>
            <a:ext uri="{FF2B5EF4-FFF2-40B4-BE49-F238E27FC236}">
              <a16:creationId xmlns:a16="http://schemas.microsoft.com/office/drawing/2014/main" id="{00000000-0008-0000-0500-00000A000000}"/>
            </a:ext>
          </a:extLst>
        </xdr:cNvPr>
        <xdr:cNvSpPr/>
      </xdr:nvSpPr>
      <xdr:spPr>
        <a:xfrm>
          <a:off x="6388676" y="3089562"/>
          <a:ext cx="2544043" cy="207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V</a:t>
          </a:r>
          <a:endParaRPr lang="pt-BR" sz="1050" i="1">
            <a:solidFill>
              <a:srgbClr val="FF0000"/>
            </a:solidFill>
            <a:effectLst/>
            <a:latin typeface="+mn-lt"/>
            <a:ea typeface="+mn-ea"/>
            <a:cs typeface="+mn-cs"/>
          </a:endParaRPr>
        </a:p>
      </xdr:txBody>
    </xdr:sp>
    <xdr:clientData fPrintsWithSheet="0"/>
  </xdr:twoCellAnchor>
  <xdr:twoCellAnchor>
    <xdr:from>
      <xdr:col>7</xdr:col>
      <xdr:colOff>670213</xdr:colOff>
      <xdr:row>19</xdr:row>
      <xdr:rowOff>90053</xdr:rowOff>
    </xdr:from>
    <xdr:to>
      <xdr:col>9</xdr:col>
      <xdr:colOff>2183824</xdr:colOff>
      <xdr:row>20</xdr:row>
      <xdr:rowOff>20781</xdr:rowOff>
    </xdr:to>
    <xdr:sp macro="" textlink="">
      <xdr:nvSpPr>
        <xdr:cNvPr id="11" name="Retângulo 10">
          <a:extLst>
            <a:ext uri="{FF2B5EF4-FFF2-40B4-BE49-F238E27FC236}">
              <a16:creationId xmlns:a16="http://schemas.microsoft.com/office/drawing/2014/main" id="{00000000-0008-0000-0500-00000B000000}"/>
            </a:ext>
          </a:extLst>
        </xdr:cNvPr>
        <xdr:cNvSpPr/>
      </xdr:nvSpPr>
      <xdr:spPr>
        <a:xfrm>
          <a:off x="6393872" y="4289712"/>
          <a:ext cx="2500747" cy="207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VI</a:t>
          </a:r>
          <a:endParaRPr lang="pt-BR" sz="1050" i="1">
            <a:solidFill>
              <a:srgbClr val="FF0000"/>
            </a:solidFill>
            <a:effectLst/>
            <a:latin typeface="+mn-lt"/>
            <a:ea typeface="+mn-ea"/>
            <a:cs typeface="+mn-cs"/>
          </a:endParaRPr>
        </a:p>
      </xdr:txBody>
    </xdr:sp>
    <xdr:clientData fPrintsWithSheet="0"/>
  </xdr:twoCellAnchor>
  <xdr:twoCellAnchor>
    <xdr:from>
      <xdr:col>7</xdr:col>
      <xdr:colOff>655349</xdr:colOff>
      <xdr:row>12</xdr:row>
      <xdr:rowOff>74323</xdr:rowOff>
    </xdr:from>
    <xdr:to>
      <xdr:col>9</xdr:col>
      <xdr:colOff>1960562</xdr:colOff>
      <xdr:row>12</xdr:row>
      <xdr:rowOff>311005</xdr:rowOff>
    </xdr:to>
    <xdr:sp macro="" textlink="">
      <xdr:nvSpPr>
        <xdr:cNvPr id="12" name="Retângulo 11">
          <a:extLst>
            <a:ext uri="{FF2B5EF4-FFF2-40B4-BE49-F238E27FC236}">
              <a16:creationId xmlns:a16="http://schemas.microsoft.com/office/drawing/2014/main" id="{00000000-0008-0000-0500-00000C000000}"/>
            </a:ext>
          </a:extLst>
        </xdr:cNvPr>
        <xdr:cNvSpPr/>
      </xdr:nvSpPr>
      <xdr:spPr>
        <a:xfrm>
          <a:off x="6449724" y="2971511"/>
          <a:ext cx="2440276" cy="2366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VII</a:t>
          </a:r>
          <a:endParaRPr lang="pt-BR" sz="1050" i="1">
            <a:solidFill>
              <a:srgbClr val="FF0000"/>
            </a:solidFill>
            <a:effectLst/>
            <a:latin typeface="+mn-lt"/>
            <a:ea typeface="+mn-ea"/>
            <a:cs typeface="+mn-cs"/>
          </a:endParaRPr>
        </a:p>
      </xdr:txBody>
    </xdr:sp>
    <xdr:clientData fPrintsWithSheet="0"/>
  </xdr:twoCellAnchor>
  <xdr:twoCellAnchor>
    <xdr:from>
      <xdr:col>7</xdr:col>
      <xdr:colOff>658092</xdr:colOff>
      <xdr:row>23</xdr:row>
      <xdr:rowOff>86590</xdr:rowOff>
    </xdr:from>
    <xdr:to>
      <xdr:col>9</xdr:col>
      <xdr:colOff>2268683</xdr:colOff>
      <xdr:row>23</xdr:row>
      <xdr:rowOff>294409</xdr:rowOff>
    </xdr:to>
    <xdr:sp macro="" textlink="">
      <xdr:nvSpPr>
        <xdr:cNvPr id="13" name="Retângulo 12">
          <a:extLst>
            <a:ext uri="{FF2B5EF4-FFF2-40B4-BE49-F238E27FC236}">
              <a16:creationId xmlns:a16="http://schemas.microsoft.com/office/drawing/2014/main" id="{00000000-0008-0000-0500-00000D000000}"/>
            </a:ext>
          </a:extLst>
        </xdr:cNvPr>
        <xdr:cNvSpPr/>
      </xdr:nvSpPr>
      <xdr:spPr>
        <a:xfrm>
          <a:off x="6381751" y="7360226"/>
          <a:ext cx="2641023" cy="207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VIII</a:t>
          </a:r>
          <a:endParaRPr lang="pt-BR" sz="1050" i="1">
            <a:solidFill>
              <a:srgbClr val="FF0000"/>
            </a:solidFill>
            <a:effectLst/>
            <a:latin typeface="+mn-lt"/>
            <a:ea typeface="+mn-ea"/>
            <a:cs typeface="+mn-cs"/>
          </a:endParaRPr>
        </a:p>
      </xdr:txBody>
    </xdr:sp>
    <xdr:clientData fPrintsWithSheet="0"/>
  </xdr:twoCellAnchor>
  <xdr:twoCellAnchor>
    <xdr:from>
      <xdr:col>7</xdr:col>
      <xdr:colOff>671946</xdr:colOff>
      <xdr:row>22</xdr:row>
      <xdr:rowOff>100444</xdr:rowOff>
    </xdr:from>
    <xdr:to>
      <xdr:col>9</xdr:col>
      <xdr:colOff>2282537</xdr:colOff>
      <xdr:row>22</xdr:row>
      <xdr:rowOff>308263</xdr:rowOff>
    </xdr:to>
    <xdr:sp macro="" textlink="">
      <xdr:nvSpPr>
        <xdr:cNvPr id="14" name="Retângulo 13">
          <a:extLst>
            <a:ext uri="{FF2B5EF4-FFF2-40B4-BE49-F238E27FC236}">
              <a16:creationId xmlns:a16="http://schemas.microsoft.com/office/drawing/2014/main" id="{00000000-0008-0000-0500-00000E000000}"/>
            </a:ext>
          </a:extLst>
        </xdr:cNvPr>
        <xdr:cNvSpPr/>
      </xdr:nvSpPr>
      <xdr:spPr>
        <a:xfrm>
          <a:off x="6395605" y="7053694"/>
          <a:ext cx="2641023" cy="207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IX</a:t>
          </a:r>
          <a:endParaRPr lang="pt-BR" sz="1050" i="1">
            <a:solidFill>
              <a:srgbClr val="FF0000"/>
            </a:solidFill>
            <a:effectLst/>
            <a:latin typeface="+mn-lt"/>
            <a:ea typeface="+mn-ea"/>
            <a:cs typeface="+mn-cs"/>
          </a:endParaRPr>
        </a:p>
      </xdr:txBody>
    </xdr:sp>
    <xdr:clientData fPrintsWithSheet="0"/>
  </xdr:twoCellAnchor>
  <xdr:twoCellAnchor>
    <xdr:from>
      <xdr:col>7</xdr:col>
      <xdr:colOff>659823</xdr:colOff>
      <xdr:row>20</xdr:row>
      <xdr:rowOff>82548</xdr:rowOff>
    </xdr:from>
    <xdr:to>
      <xdr:col>9</xdr:col>
      <xdr:colOff>2313710</xdr:colOff>
      <xdr:row>20</xdr:row>
      <xdr:rowOff>317500</xdr:rowOff>
    </xdr:to>
    <xdr:sp macro="" textlink="">
      <xdr:nvSpPr>
        <xdr:cNvPr id="15" name="Retângulo 14">
          <a:extLst>
            <a:ext uri="{FF2B5EF4-FFF2-40B4-BE49-F238E27FC236}">
              <a16:creationId xmlns:a16="http://schemas.microsoft.com/office/drawing/2014/main" id="{00000000-0008-0000-0500-00000F000000}"/>
            </a:ext>
          </a:extLst>
        </xdr:cNvPr>
        <xdr:cNvSpPr/>
      </xdr:nvSpPr>
      <xdr:spPr>
        <a:xfrm>
          <a:off x="6454198" y="5773736"/>
          <a:ext cx="2788950" cy="2349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IX</a:t>
          </a:r>
          <a:endParaRPr lang="pt-BR" sz="1050" i="1">
            <a:solidFill>
              <a:srgbClr val="FF0000"/>
            </a:solidFill>
            <a:effectLst/>
            <a:latin typeface="+mn-lt"/>
            <a:ea typeface="+mn-ea"/>
            <a:cs typeface="+mn-cs"/>
          </a:endParaRPr>
        </a:p>
      </xdr:txBody>
    </xdr:sp>
    <xdr:clientData fPrintsWithSheet="0"/>
  </xdr:twoCellAnchor>
  <xdr:twoCellAnchor>
    <xdr:from>
      <xdr:col>7</xdr:col>
      <xdr:colOff>605560</xdr:colOff>
      <xdr:row>27</xdr:row>
      <xdr:rowOff>117763</xdr:rowOff>
    </xdr:from>
    <xdr:to>
      <xdr:col>9</xdr:col>
      <xdr:colOff>2216151</xdr:colOff>
      <xdr:row>28</xdr:row>
      <xdr:rowOff>5196</xdr:rowOff>
    </xdr:to>
    <xdr:sp macro="" textlink="">
      <xdr:nvSpPr>
        <xdr:cNvPr id="16" name="Retângulo 15">
          <a:extLst>
            <a:ext uri="{FF2B5EF4-FFF2-40B4-BE49-F238E27FC236}">
              <a16:creationId xmlns:a16="http://schemas.microsoft.com/office/drawing/2014/main" id="{00000000-0008-0000-0500-000010000000}"/>
            </a:ext>
          </a:extLst>
        </xdr:cNvPr>
        <xdr:cNvSpPr/>
      </xdr:nvSpPr>
      <xdr:spPr>
        <a:xfrm>
          <a:off x="6399935" y="8094951"/>
          <a:ext cx="2571029" cy="236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X</a:t>
          </a:r>
          <a:endParaRPr lang="pt-BR" sz="1050" i="1">
            <a:solidFill>
              <a:srgbClr val="FF0000"/>
            </a:solidFill>
            <a:effectLst/>
            <a:latin typeface="+mn-lt"/>
            <a:ea typeface="+mn-ea"/>
            <a:cs typeface="+mn-cs"/>
          </a:endParaRPr>
        </a:p>
      </xdr:txBody>
    </xdr:sp>
    <xdr:clientData fPrintsWithSheet="0"/>
  </xdr:twoCellAnchor>
  <xdr:twoCellAnchor>
    <xdr:from>
      <xdr:col>7</xdr:col>
      <xdr:colOff>680605</xdr:colOff>
      <xdr:row>13</xdr:row>
      <xdr:rowOff>100444</xdr:rowOff>
    </xdr:from>
    <xdr:to>
      <xdr:col>9</xdr:col>
      <xdr:colOff>2194216</xdr:colOff>
      <xdr:row>13</xdr:row>
      <xdr:rowOff>308263</xdr:rowOff>
    </xdr:to>
    <xdr:sp macro="" textlink="">
      <xdr:nvSpPr>
        <xdr:cNvPr id="18" name="Retângulo 17">
          <a:extLst>
            <a:ext uri="{FF2B5EF4-FFF2-40B4-BE49-F238E27FC236}">
              <a16:creationId xmlns:a16="http://schemas.microsoft.com/office/drawing/2014/main" id="{00000000-0008-0000-0500-000012000000}"/>
            </a:ext>
          </a:extLst>
        </xdr:cNvPr>
        <xdr:cNvSpPr/>
      </xdr:nvSpPr>
      <xdr:spPr>
        <a:xfrm>
          <a:off x="6404264" y="2732808"/>
          <a:ext cx="2544043" cy="207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VII</a:t>
          </a:r>
          <a:endParaRPr lang="pt-BR" sz="1050" i="1">
            <a:solidFill>
              <a:srgbClr val="FF0000"/>
            </a:solidFill>
            <a:effectLst/>
            <a:latin typeface="+mn-lt"/>
            <a:ea typeface="+mn-ea"/>
            <a:cs typeface="+mn-cs"/>
          </a:endParaRPr>
        </a:p>
      </xdr:txBody>
    </xdr:sp>
    <xdr:clientData fPrintsWithSheet="0"/>
  </xdr:twoCellAnchor>
  <xdr:twoCellAnchor>
    <xdr:from>
      <xdr:col>7</xdr:col>
      <xdr:colOff>615085</xdr:colOff>
      <xdr:row>28</xdr:row>
      <xdr:rowOff>79663</xdr:rowOff>
    </xdr:from>
    <xdr:to>
      <xdr:col>9</xdr:col>
      <xdr:colOff>2225676</xdr:colOff>
      <xdr:row>28</xdr:row>
      <xdr:rowOff>316346</xdr:rowOff>
    </xdr:to>
    <xdr:sp macro="" textlink="">
      <xdr:nvSpPr>
        <xdr:cNvPr id="47" name="Retângulo 46">
          <a:extLst>
            <a:ext uri="{FF2B5EF4-FFF2-40B4-BE49-F238E27FC236}">
              <a16:creationId xmlns:a16="http://schemas.microsoft.com/office/drawing/2014/main" id="{00000000-0008-0000-0500-00002F000000}"/>
            </a:ext>
          </a:extLst>
        </xdr:cNvPr>
        <xdr:cNvSpPr/>
      </xdr:nvSpPr>
      <xdr:spPr>
        <a:xfrm>
          <a:off x="6409460" y="8406101"/>
          <a:ext cx="2571029" cy="236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XI</a:t>
          </a:r>
          <a:endParaRPr lang="pt-BR" sz="1050" i="1">
            <a:solidFill>
              <a:srgbClr val="FF0000"/>
            </a:solidFill>
            <a:effectLst/>
            <a:latin typeface="+mn-lt"/>
            <a:ea typeface="+mn-ea"/>
            <a:cs typeface="+mn-cs"/>
          </a:endParaRPr>
        </a:p>
      </xdr:txBody>
    </xdr:sp>
    <xdr:clientData fPrintsWithSheet="0"/>
  </xdr:twoCellAnchor>
  <xdr:twoCellAnchor>
    <xdr:from>
      <xdr:col>7</xdr:col>
      <xdr:colOff>603251</xdr:colOff>
      <xdr:row>29</xdr:row>
      <xdr:rowOff>55563</xdr:rowOff>
    </xdr:from>
    <xdr:to>
      <xdr:col>10</xdr:col>
      <xdr:colOff>7217</xdr:colOff>
      <xdr:row>29</xdr:row>
      <xdr:rowOff>292246</xdr:rowOff>
    </xdr:to>
    <xdr:sp macro="" textlink="">
      <xdr:nvSpPr>
        <xdr:cNvPr id="48" name="Retângulo 47">
          <a:extLst>
            <a:ext uri="{FF2B5EF4-FFF2-40B4-BE49-F238E27FC236}">
              <a16:creationId xmlns:a16="http://schemas.microsoft.com/office/drawing/2014/main" id="{00000000-0008-0000-0500-000030000000}"/>
            </a:ext>
          </a:extLst>
        </xdr:cNvPr>
        <xdr:cNvSpPr/>
      </xdr:nvSpPr>
      <xdr:spPr>
        <a:xfrm>
          <a:off x="6397626" y="9382126"/>
          <a:ext cx="2745654" cy="236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XIII</a:t>
          </a:r>
          <a:endParaRPr lang="pt-BR" sz="1050" i="1">
            <a:solidFill>
              <a:srgbClr val="FF0000"/>
            </a:solidFill>
            <a:effectLst/>
            <a:latin typeface="+mn-lt"/>
            <a:ea typeface="+mn-ea"/>
            <a:cs typeface="+mn-cs"/>
          </a:endParaRPr>
        </a:p>
      </xdr:txBody>
    </xdr:sp>
    <xdr:clientData fPrintsWithSheet="0"/>
  </xdr:twoCellAnchor>
  <xdr:twoCellAnchor>
    <xdr:from>
      <xdr:col>7</xdr:col>
      <xdr:colOff>633414</xdr:colOff>
      <xdr:row>30</xdr:row>
      <xdr:rowOff>88901</xdr:rowOff>
    </xdr:from>
    <xdr:to>
      <xdr:col>9</xdr:col>
      <xdr:colOff>2253530</xdr:colOff>
      <xdr:row>30</xdr:row>
      <xdr:rowOff>325584</xdr:rowOff>
    </xdr:to>
    <xdr:sp macro="" textlink="">
      <xdr:nvSpPr>
        <xdr:cNvPr id="44" name="Retângulo 43">
          <a:extLst>
            <a:ext uri="{FF2B5EF4-FFF2-40B4-BE49-F238E27FC236}">
              <a16:creationId xmlns:a16="http://schemas.microsoft.com/office/drawing/2014/main" id="{00000000-0008-0000-0500-00002C000000}"/>
            </a:ext>
          </a:extLst>
        </xdr:cNvPr>
        <xdr:cNvSpPr/>
      </xdr:nvSpPr>
      <xdr:spPr>
        <a:xfrm>
          <a:off x="6538914" y="9213851"/>
          <a:ext cx="2826616" cy="236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i="1" baseline="0">
              <a:solidFill>
                <a:srgbClr val="FF0000"/>
              </a:solidFill>
              <a:effectLst/>
              <a:latin typeface="+mn-lt"/>
              <a:ea typeface="+mn-ea"/>
              <a:cs typeface="+mn-cs"/>
            </a:rPr>
            <a:t> Res. 080/2023-CAD Art. 4</a:t>
          </a:r>
          <a:r>
            <a:rPr lang="pt-BR" sz="1050" i="1" strike="noStrike" baseline="30000">
              <a:solidFill>
                <a:srgbClr val="FF0000"/>
              </a:solidFill>
              <a:effectLst/>
              <a:latin typeface="+mn-lt"/>
              <a:ea typeface="+mn-ea"/>
              <a:cs typeface="+mn-cs"/>
            </a:rPr>
            <a:t>o </a:t>
          </a:r>
          <a:r>
            <a:rPr lang="pt-BR" sz="1050" i="1" strike="noStrike" baseline="0">
              <a:solidFill>
                <a:srgbClr val="FF0000"/>
              </a:solidFill>
              <a:effectLst/>
              <a:latin typeface="+mn-lt"/>
              <a:ea typeface="+mn-ea"/>
              <a:cs typeface="+mn-cs"/>
            </a:rPr>
            <a:t> inciso XIV</a:t>
          </a:r>
          <a:endParaRPr lang="pt-BR" sz="1050" i="1">
            <a:solidFill>
              <a:srgbClr val="FF0000"/>
            </a:solidFill>
            <a:effectLst/>
            <a:latin typeface="+mn-lt"/>
            <a:ea typeface="+mn-ea"/>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3</xdr:row>
          <xdr:rowOff>83820</xdr:rowOff>
        </xdr:from>
        <xdr:to>
          <xdr:col>1</xdr:col>
          <xdr:colOff>533400</xdr:colOff>
          <xdr:row>4</xdr:row>
          <xdr:rowOff>99060</xdr:rowOff>
        </xdr:to>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4</xdr:row>
          <xdr:rowOff>60960</xdr:rowOff>
        </xdr:from>
        <xdr:to>
          <xdr:col>1</xdr:col>
          <xdr:colOff>502920</xdr:colOff>
          <xdr:row>5</xdr:row>
          <xdr:rowOff>114300</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tabColor rgb="FF002060"/>
  </sheetPr>
  <dimension ref="A1:J198"/>
  <sheetViews>
    <sheetView showGridLines="0" tabSelected="1" topLeftCell="B1" zoomScale="120" zoomScaleNormal="120" workbookViewId="0">
      <selection activeCell="C51" sqref="C51:I51"/>
    </sheetView>
  </sheetViews>
  <sheetFormatPr defaultColWidth="0" defaultRowHeight="13.2" zeroHeight="1" x14ac:dyDescent="0.25"/>
  <cols>
    <col min="1" max="1" width="1.6640625" customWidth="1"/>
    <col min="2" max="2" width="29" customWidth="1"/>
    <col min="3" max="3" width="11.5546875" customWidth="1"/>
    <col min="4" max="4" width="8.88671875" customWidth="1"/>
    <col min="5" max="5" width="8.109375" customWidth="1"/>
    <col min="6" max="6" width="9.33203125" customWidth="1"/>
    <col min="7" max="7" width="8.88671875" customWidth="1"/>
    <col min="8" max="8" width="7.109375" customWidth="1"/>
    <col min="9" max="9" width="8" customWidth="1"/>
    <col min="10" max="10" width="1.6640625" customWidth="1"/>
    <col min="11" max="16384" width="9.109375" hidden="1"/>
  </cols>
  <sheetData>
    <row r="1" spans="1:10" ht="13.5" customHeight="1" x14ac:dyDescent="0.25">
      <c r="B1" s="4"/>
      <c r="C1" s="4"/>
      <c r="D1" s="4"/>
      <c r="E1" s="4"/>
    </row>
    <row r="2" spans="1:10" x14ac:dyDescent="0.25">
      <c r="A2" s="52"/>
      <c r="B2" s="53"/>
      <c r="C2" s="53"/>
      <c r="D2" s="53"/>
      <c r="E2" s="53"/>
      <c r="F2" s="52"/>
      <c r="G2" s="52"/>
      <c r="H2" s="52"/>
      <c r="I2" s="52"/>
      <c r="J2" s="52"/>
    </row>
    <row r="3" spans="1:10" x14ac:dyDescent="0.25">
      <c r="A3" s="52"/>
      <c r="B3" s="53"/>
      <c r="C3" s="53"/>
      <c r="D3" s="53"/>
      <c r="E3" s="53"/>
      <c r="F3" s="52"/>
      <c r="G3" s="52"/>
      <c r="H3" s="52"/>
      <c r="I3" s="52"/>
      <c r="J3" s="52"/>
    </row>
    <row r="4" spans="1:10" ht="7.8" customHeight="1" thickBot="1" x14ac:dyDescent="0.4">
      <c r="A4" s="52"/>
      <c r="B4" s="116"/>
      <c r="C4" s="116"/>
      <c r="D4" s="116"/>
      <c r="E4" s="116"/>
      <c r="F4" s="117"/>
      <c r="G4" s="117"/>
      <c r="H4" s="117"/>
      <c r="I4" s="117"/>
      <c r="J4" s="52"/>
    </row>
    <row r="5" spans="1:10" ht="21" x14ac:dyDescent="0.25">
      <c r="A5" s="52"/>
      <c r="B5" s="113" t="s">
        <v>34</v>
      </c>
      <c r="C5" s="113"/>
      <c r="D5" s="113"/>
      <c r="E5" s="113"/>
      <c r="F5" s="113"/>
      <c r="G5" s="113"/>
      <c r="H5" s="113"/>
      <c r="I5" s="113"/>
      <c r="J5" s="52"/>
    </row>
    <row r="6" spans="1:10" ht="18" thickBot="1" x14ac:dyDescent="0.3">
      <c r="B6" s="118" t="s">
        <v>113</v>
      </c>
      <c r="C6" s="118"/>
      <c r="D6" s="118"/>
      <c r="E6" s="118"/>
      <c r="F6" s="118"/>
      <c r="G6" s="118"/>
      <c r="H6" s="118"/>
      <c r="I6" s="118"/>
    </row>
    <row r="7" spans="1:10" ht="7.5" customHeight="1" x14ac:dyDescent="0.25">
      <c r="B7" s="257"/>
      <c r="C7" s="257"/>
      <c r="D7" s="257"/>
      <c r="E7" s="257"/>
      <c r="F7" s="257"/>
      <c r="G7" s="257"/>
      <c r="H7" s="257"/>
      <c r="I7" s="257"/>
    </row>
    <row r="8" spans="1:10" ht="15.6" x14ac:dyDescent="0.25">
      <c r="B8" s="268" t="s">
        <v>244</v>
      </c>
    </row>
    <row r="9" spans="1:10" ht="15.6" x14ac:dyDescent="0.25">
      <c r="B9" s="54" t="s">
        <v>245</v>
      </c>
      <c r="C9" s="355"/>
      <c r="D9" s="355"/>
      <c r="E9" s="355"/>
      <c r="F9" s="355"/>
      <c r="G9" s="355"/>
      <c r="H9" s="355"/>
      <c r="I9" s="355"/>
    </row>
    <row r="10" spans="1:10" ht="6" customHeight="1" x14ac:dyDescent="0.25">
      <c r="B10" s="15"/>
    </row>
    <row r="11" spans="1:10" ht="16.2" x14ac:dyDescent="0.25">
      <c r="B11" s="267" t="s">
        <v>112</v>
      </c>
      <c r="C11" s="267"/>
      <c r="D11" s="17"/>
      <c r="E11" s="17"/>
      <c r="F11" s="17"/>
      <c r="G11" s="17"/>
      <c r="H11" s="17"/>
      <c r="I11" s="17"/>
    </row>
    <row r="12" spans="1:10" ht="31.2" x14ac:dyDescent="0.25">
      <c r="B12" s="32" t="s">
        <v>255</v>
      </c>
      <c r="C12" s="349"/>
      <c r="D12" s="349"/>
      <c r="E12" s="349"/>
      <c r="F12" s="349"/>
      <c r="G12" s="349"/>
      <c r="H12" s="349"/>
      <c r="I12" s="349"/>
    </row>
    <row r="13" spans="1:10" ht="2.25" customHeight="1" x14ac:dyDescent="0.25">
      <c r="B13" s="14"/>
      <c r="C13" s="14"/>
      <c r="D13" s="14"/>
      <c r="E13" s="14"/>
      <c r="F13" s="14"/>
      <c r="G13" s="14"/>
      <c r="H13" s="14"/>
      <c r="I13" s="14"/>
    </row>
    <row r="14" spans="1:10" ht="15" x14ac:dyDescent="0.25">
      <c r="B14" s="20" t="s">
        <v>92</v>
      </c>
      <c r="C14" s="356"/>
      <c r="D14" s="356"/>
      <c r="E14" s="356"/>
      <c r="F14" s="356"/>
      <c r="G14" s="356"/>
      <c r="H14" s="356"/>
      <c r="I14" s="356"/>
    </row>
    <row r="15" spans="1:10" ht="2.25" customHeight="1" x14ac:dyDescent="0.25">
      <c r="B15" s="14"/>
      <c r="C15" s="14"/>
      <c r="D15" s="14"/>
      <c r="E15" s="14"/>
      <c r="F15" s="14"/>
      <c r="G15" s="14"/>
      <c r="H15" s="14"/>
      <c r="I15" s="14"/>
    </row>
    <row r="16" spans="1:10" ht="15" x14ac:dyDescent="0.25">
      <c r="B16" s="20" t="s">
        <v>93</v>
      </c>
      <c r="C16" s="356"/>
      <c r="D16" s="356"/>
      <c r="E16" s="356"/>
      <c r="F16" s="356"/>
      <c r="G16" s="356"/>
      <c r="H16" s="356"/>
      <c r="I16" s="356"/>
    </row>
    <row r="17" spans="2:9" ht="2.25" customHeight="1" x14ac:dyDescent="0.25">
      <c r="B17" s="20"/>
      <c r="C17" s="33"/>
      <c r="D17" s="33"/>
      <c r="E17" s="33"/>
      <c r="F17" s="33"/>
      <c r="G17" s="33"/>
      <c r="H17" s="33"/>
      <c r="I17" s="33"/>
    </row>
    <row r="18" spans="2:9" ht="15" x14ac:dyDescent="0.25">
      <c r="B18" s="20" t="s">
        <v>94</v>
      </c>
      <c r="C18" s="356"/>
      <c r="D18" s="356"/>
      <c r="E18" s="356"/>
      <c r="F18" s="356"/>
      <c r="G18" s="356"/>
      <c r="H18" s="356"/>
      <c r="I18" s="356"/>
    </row>
    <row r="19" spans="2:9" ht="2.25" customHeight="1" x14ac:dyDescent="0.25">
      <c r="B19" s="20"/>
      <c r="C19" s="33"/>
      <c r="D19" s="33"/>
      <c r="E19" s="33"/>
      <c r="F19" s="33"/>
      <c r="G19" s="33"/>
      <c r="H19" s="33"/>
      <c r="I19" s="33"/>
    </row>
    <row r="20" spans="2:9" ht="18.75" customHeight="1" x14ac:dyDescent="0.25">
      <c r="B20" s="20" t="s">
        <v>190</v>
      </c>
      <c r="C20" s="353"/>
      <c r="D20" s="353"/>
      <c r="E20" s="353"/>
      <c r="F20" s="119" t="s">
        <v>91</v>
      </c>
      <c r="G20" s="350"/>
      <c r="H20" s="350"/>
      <c r="I20" s="350"/>
    </row>
    <row r="21" spans="2:9" ht="2.25" customHeight="1" x14ac:dyDescent="0.25">
      <c r="B21" s="20"/>
      <c r="C21" s="33"/>
      <c r="D21" s="33"/>
      <c r="E21" s="33"/>
      <c r="F21" s="33"/>
      <c r="G21" s="33"/>
      <c r="H21" s="33"/>
      <c r="I21" s="33"/>
    </row>
    <row r="22" spans="2:9" ht="15" x14ac:dyDescent="0.25">
      <c r="B22" s="20" t="s">
        <v>83</v>
      </c>
      <c r="C22" s="356"/>
      <c r="D22" s="356"/>
      <c r="E22" s="356"/>
      <c r="F22" s="356"/>
      <c r="G22" s="356"/>
      <c r="H22" s="356"/>
      <c r="I22" s="356"/>
    </row>
    <row r="23" spans="2:9" ht="2.25" customHeight="1" x14ac:dyDescent="0.25">
      <c r="B23" s="115"/>
      <c r="C23" s="6"/>
      <c r="D23" s="6"/>
      <c r="E23" s="6"/>
      <c r="F23" s="6"/>
      <c r="G23" s="6"/>
      <c r="H23" s="6"/>
      <c r="I23" s="6"/>
    </row>
    <row r="24" spans="2:9" ht="15" x14ac:dyDescent="0.25">
      <c r="B24" s="20" t="s">
        <v>84</v>
      </c>
      <c r="C24" s="347"/>
      <c r="D24" s="347"/>
      <c r="E24" s="119" t="s">
        <v>85</v>
      </c>
      <c r="F24" s="34"/>
      <c r="G24" s="119" t="s">
        <v>86</v>
      </c>
      <c r="H24" s="351"/>
      <c r="I24" s="351"/>
    </row>
    <row r="25" spans="2:9" ht="2.25" customHeight="1" x14ac:dyDescent="0.25">
      <c r="B25" s="14"/>
      <c r="C25" s="17"/>
      <c r="D25" s="17"/>
      <c r="E25" s="17"/>
      <c r="F25" s="17"/>
      <c r="G25" s="17"/>
      <c r="H25" s="17"/>
      <c r="I25" s="17"/>
    </row>
    <row r="26" spans="2:9" ht="15" x14ac:dyDescent="0.25">
      <c r="B26" s="20" t="s">
        <v>87</v>
      </c>
      <c r="C26" s="352"/>
      <c r="D26" s="352"/>
      <c r="E26" s="352"/>
      <c r="F26" s="119" t="s">
        <v>88</v>
      </c>
      <c r="G26" s="347"/>
      <c r="H26" s="347"/>
      <c r="I26" s="347"/>
    </row>
    <row r="27" spans="2:9" ht="6.75" customHeight="1" x14ac:dyDescent="0.25">
      <c r="B27" s="17"/>
      <c r="C27" s="17"/>
      <c r="D27" s="17"/>
      <c r="E27" s="17"/>
      <c r="F27" s="17"/>
      <c r="G27" s="17"/>
      <c r="H27" s="17"/>
      <c r="I27" s="17"/>
    </row>
    <row r="28" spans="2:9" ht="18" x14ac:dyDescent="0.25">
      <c r="B28" s="32" t="s">
        <v>238</v>
      </c>
      <c r="C28" s="357"/>
      <c r="D28" s="357"/>
      <c r="E28" s="357"/>
      <c r="F28" s="357"/>
      <c r="G28" s="357"/>
      <c r="H28" s="357"/>
      <c r="I28" s="357"/>
    </row>
    <row r="29" spans="2:9" ht="13.8" x14ac:dyDescent="0.25">
      <c r="B29" s="33" t="s">
        <v>192</v>
      </c>
      <c r="C29" s="347"/>
      <c r="D29" s="347"/>
      <c r="E29" s="347"/>
      <c r="F29" s="347"/>
      <c r="G29" s="347"/>
      <c r="H29" s="347"/>
      <c r="I29" s="347"/>
    </row>
    <row r="30" spans="2:9" ht="7.5" customHeight="1" x14ac:dyDescent="0.25">
      <c r="B30" s="18"/>
    </row>
    <row r="31" spans="2:9" ht="15" x14ac:dyDescent="0.25">
      <c r="B31" s="22" t="s">
        <v>96</v>
      </c>
      <c r="C31" s="16"/>
      <c r="D31" s="358"/>
      <c r="E31" s="358"/>
      <c r="F31" s="358"/>
      <c r="G31" s="358"/>
      <c r="H31" s="358"/>
      <c r="I31" s="358"/>
    </row>
    <row r="32" spans="2:9" ht="7.5" customHeight="1" x14ac:dyDescent="0.25">
      <c r="B32" s="115"/>
    </row>
    <row r="33" spans="2:9" ht="15" x14ac:dyDescent="0.25">
      <c r="B33" s="20" t="s">
        <v>97</v>
      </c>
      <c r="C33" s="348"/>
      <c r="D33" s="348"/>
      <c r="E33" s="348"/>
      <c r="F33" s="120" t="s">
        <v>95</v>
      </c>
      <c r="G33" s="349"/>
      <c r="H33" s="349"/>
      <c r="I33" s="349"/>
    </row>
    <row r="34" spans="2:9" ht="7.5" customHeight="1" x14ac:dyDescent="0.25">
      <c r="B34" s="115"/>
    </row>
    <row r="35" spans="2:9" ht="15" x14ac:dyDescent="0.25">
      <c r="B35" s="20" t="s">
        <v>83</v>
      </c>
      <c r="C35" s="356"/>
      <c r="D35" s="356"/>
      <c r="E35" s="356"/>
      <c r="F35" s="356"/>
      <c r="G35" s="356"/>
      <c r="H35" s="356"/>
      <c r="I35" s="356"/>
    </row>
    <row r="36" spans="2:9" ht="7.5" customHeight="1" x14ac:dyDescent="0.25">
      <c r="B36" s="115"/>
    </row>
    <row r="37" spans="2:9" ht="15" x14ac:dyDescent="0.25">
      <c r="B37" s="20" t="s">
        <v>84</v>
      </c>
      <c r="C37" s="347"/>
      <c r="D37" s="347"/>
      <c r="E37" s="119" t="s">
        <v>85</v>
      </c>
      <c r="F37" s="34"/>
      <c r="G37" s="119" t="s">
        <v>86</v>
      </c>
      <c r="H37" s="351"/>
      <c r="I37" s="351"/>
    </row>
    <row r="38" spans="2:9" ht="7.5" customHeight="1" x14ac:dyDescent="0.25">
      <c r="B38" s="115"/>
    </row>
    <row r="39" spans="2:9" ht="15" x14ac:dyDescent="0.25">
      <c r="B39" s="20" t="s">
        <v>89</v>
      </c>
      <c r="C39" s="352"/>
      <c r="D39" s="352"/>
      <c r="E39" s="352"/>
      <c r="F39" s="119" t="s">
        <v>90</v>
      </c>
      <c r="G39" s="347"/>
      <c r="H39" s="347"/>
      <c r="I39" s="347"/>
    </row>
    <row r="40" spans="2:9" ht="7.5" customHeight="1" x14ac:dyDescent="0.25">
      <c r="B40" s="115"/>
    </row>
    <row r="41" spans="2:9" ht="15" x14ac:dyDescent="0.25">
      <c r="B41" s="20" t="s">
        <v>191</v>
      </c>
      <c r="C41" s="353"/>
      <c r="D41" s="353"/>
      <c r="E41" s="353"/>
      <c r="F41" s="119" t="s">
        <v>91</v>
      </c>
      <c r="G41" s="350"/>
      <c r="H41" s="350"/>
      <c r="I41" s="350"/>
    </row>
    <row r="42" spans="2:9" ht="7.5" customHeight="1" x14ac:dyDescent="0.25">
      <c r="B42" s="115"/>
    </row>
    <row r="43" spans="2:9" ht="15" x14ac:dyDescent="0.25">
      <c r="B43" s="20" t="s">
        <v>193</v>
      </c>
      <c r="C43" s="347"/>
      <c r="D43" s="347"/>
      <c r="E43" s="119" t="s">
        <v>85</v>
      </c>
      <c r="F43" s="34"/>
      <c r="G43" s="119" t="s">
        <v>86</v>
      </c>
      <c r="H43" s="351"/>
      <c r="I43" s="351"/>
    </row>
    <row r="44" spans="2:9" ht="8.25" customHeight="1" x14ac:dyDescent="0.25">
      <c r="B44" s="20"/>
      <c r="C44" s="258"/>
      <c r="D44" s="258"/>
      <c r="E44" s="119"/>
      <c r="F44" s="258"/>
      <c r="G44" s="119"/>
      <c r="H44" s="259"/>
      <c r="I44" s="259"/>
    </row>
    <row r="45" spans="2:9" ht="21" customHeight="1" x14ac:dyDescent="0.25">
      <c r="B45" s="54" t="s">
        <v>221</v>
      </c>
      <c r="C45" s="19"/>
      <c r="D45" s="16"/>
      <c r="E45" s="16"/>
      <c r="F45" s="16"/>
      <c r="G45" s="16"/>
      <c r="H45" s="16"/>
      <c r="I45" s="248"/>
    </row>
    <row r="46" spans="2:9" ht="13.8" x14ac:dyDescent="0.25">
      <c r="B46" s="63" t="s">
        <v>118</v>
      </c>
      <c r="C46" s="114"/>
      <c r="D46" s="3" t="s">
        <v>219</v>
      </c>
      <c r="E46" s="3" t="s">
        <v>217</v>
      </c>
      <c r="F46" s="114">
        <f>C46/12</f>
        <v>0</v>
      </c>
      <c r="G46" s="3" t="s">
        <v>218</v>
      </c>
      <c r="I46" s="52"/>
    </row>
    <row r="47" spans="2:9" ht="5.25" customHeight="1" x14ac:dyDescent="0.25">
      <c r="B47" s="63"/>
      <c r="C47" s="130"/>
      <c r="D47" s="11"/>
      <c r="E47" s="130"/>
      <c r="G47" s="131"/>
      <c r="H47" s="3"/>
      <c r="I47" s="52"/>
    </row>
    <row r="48" spans="2:9" ht="21.75" customHeight="1" x14ac:dyDescent="0.25">
      <c r="B48" s="132" t="s">
        <v>236</v>
      </c>
      <c r="C48" s="253"/>
      <c r="D48" s="254"/>
      <c r="E48" s="251"/>
      <c r="F48" s="255"/>
      <c r="G48" s="252"/>
      <c r="H48" s="3"/>
      <c r="I48" s="249"/>
    </row>
    <row r="49" spans="2:9" ht="3.75" customHeight="1" x14ac:dyDescent="0.25">
      <c r="B49" s="132"/>
      <c r="C49" s="133"/>
      <c r="D49" s="11"/>
      <c r="E49" s="130"/>
      <c r="G49" s="131"/>
      <c r="H49" s="3"/>
    </row>
    <row r="50" spans="2:9" ht="18" customHeight="1" x14ac:dyDescent="0.25">
      <c r="B50" s="32" t="s">
        <v>222</v>
      </c>
      <c r="C50" s="29" t="s">
        <v>49</v>
      </c>
      <c r="D50" s="30"/>
      <c r="E50" s="30"/>
      <c r="F50" s="30"/>
      <c r="G50" s="30"/>
      <c r="H50" s="30"/>
      <c r="I50" s="30"/>
    </row>
    <row r="51" spans="2:9" ht="67.5" customHeight="1" x14ac:dyDescent="0.25">
      <c r="B51" s="32"/>
      <c r="C51" s="354" t="s">
        <v>252</v>
      </c>
      <c r="D51" s="354"/>
      <c r="E51" s="354"/>
      <c r="F51" s="354"/>
      <c r="G51" s="354"/>
      <c r="H51" s="354"/>
      <c r="I51" s="354"/>
    </row>
    <row r="53" spans="2:9" ht="12" hidden="1" customHeight="1" x14ac:dyDescent="0.25"/>
    <row r="61" spans="2:9" hidden="1" x14ac:dyDescent="0.25"/>
    <row r="62" spans="2:9" hidden="1" x14ac:dyDescent="0.25"/>
    <row r="63" spans="2:9" hidden="1" x14ac:dyDescent="0.25"/>
    <row r="64" spans="2:9"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sheetData>
  <sheetProtection formatColumns="0" formatRows="0" insertColumns="0" insertRows="0" selectLockedCells="1" sort="0"/>
  <mergeCells count="27">
    <mergeCell ref="C51:I51"/>
    <mergeCell ref="C9:I9"/>
    <mergeCell ref="C16:I16"/>
    <mergeCell ref="C24:D24"/>
    <mergeCell ref="H24:I24"/>
    <mergeCell ref="C18:I18"/>
    <mergeCell ref="C22:I22"/>
    <mergeCell ref="G26:I26"/>
    <mergeCell ref="C20:E20"/>
    <mergeCell ref="G20:I20"/>
    <mergeCell ref="C12:I12"/>
    <mergeCell ref="C14:I14"/>
    <mergeCell ref="C26:E26"/>
    <mergeCell ref="C28:I28"/>
    <mergeCell ref="D31:I31"/>
    <mergeCell ref="C35:I35"/>
    <mergeCell ref="C29:I29"/>
    <mergeCell ref="C33:E33"/>
    <mergeCell ref="G33:I33"/>
    <mergeCell ref="G41:I41"/>
    <mergeCell ref="C43:D43"/>
    <mergeCell ref="H43:I43"/>
    <mergeCell ref="C37:D37"/>
    <mergeCell ref="H37:I37"/>
    <mergeCell ref="C39:E39"/>
    <mergeCell ref="G39:I39"/>
    <mergeCell ref="C41:E41"/>
  </mergeCells>
  <pageMargins left="0.51181102362204722" right="0.51181102362204722"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1">
    <tabColor rgb="FF002060"/>
  </sheetPr>
  <dimension ref="A1:XFB212"/>
  <sheetViews>
    <sheetView showGridLines="0" topLeftCell="A19" zoomScale="110" zoomScaleNormal="110" workbookViewId="0">
      <pane ySplit="1" topLeftCell="A20" activePane="bottomLeft" state="frozen"/>
      <selection activeCell="A19" sqref="A19"/>
      <selection pane="bottomLeft" activeCell="C62" sqref="C62"/>
    </sheetView>
  </sheetViews>
  <sheetFormatPr defaultColWidth="0" defaultRowHeight="13.2" zeroHeight="1" x14ac:dyDescent="0.25"/>
  <cols>
    <col min="1" max="1" width="2.44140625" customWidth="1"/>
    <col min="2" max="2" width="14.6640625" customWidth="1"/>
    <col min="3" max="3" width="40.6640625" bestFit="1" customWidth="1"/>
    <col min="4" max="5" width="19.33203125" customWidth="1"/>
    <col min="6" max="6" width="26.6640625" customWidth="1"/>
    <col min="7" max="7" width="1.5546875" hidden="1"/>
    <col min="8" max="16382" width="8.109375" hidden="1"/>
    <col min="16383" max="16384" width="13" hidden="1"/>
  </cols>
  <sheetData>
    <row r="1" spans="2:5" x14ac:dyDescent="0.25"/>
    <row r="2" spans="2:5" ht="77.25" customHeight="1" x14ac:dyDescent="0.25">
      <c r="B2" s="31"/>
      <c r="C2" s="55" t="s">
        <v>66</v>
      </c>
      <c r="D2" s="56" t="s">
        <v>54</v>
      </c>
      <c r="E2" s="57" t="s">
        <v>58</v>
      </c>
    </row>
    <row r="3" spans="2:5" ht="77.25" customHeight="1" x14ac:dyDescent="0.25">
      <c r="B3" s="31"/>
      <c r="C3" s="55" t="s">
        <v>67</v>
      </c>
      <c r="D3" s="56" t="s">
        <v>51</v>
      </c>
      <c r="E3" s="57" t="s">
        <v>59</v>
      </c>
    </row>
    <row r="4" spans="2:5" ht="77.25" customHeight="1" x14ac:dyDescent="0.25">
      <c r="B4" s="31"/>
      <c r="C4" s="55" t="s">
        <v>68</v>
      </c>
      <c r="D4" s="56" t="s">
        <v>53</v>
      </c>
      <c r="E4" s="57" t="s">
        <v>60</v>
      </c>
    </row>
    <row r="5" spans="2:5" ht="77.25" customHeight="1" x14ac:dyDescent="0.25">
      <c r="B5" s="31"/>
      <c r="C5" s="55" t="s">
        <v>69</v>
      </c>
      <c r="D5" s="56" t="s">
        <v>50</v>
      </c>
      <c r="E5" s="57" t="s">
        <v>61</v>
      </c>
    </row>
    <row r="6" spans="2:5" ht="77.25" customHeight="1" x14ac:dyDescent="0.25">
      <c r="B6" s="31"/>
      <c r="C6" s="55" t="s">
        <v>70</v>
      </c>
      <c r="D6" s="56" t="s">
        <v>56</v>
      </c>
      <c r="E6" s="57" t="s">
        <v>62</v>
      </c>
    </row>
    <row r="7" spans="2:5" ht="77.25" customHeight="1" x14ac:dyDescent="0.25">
      <c r="B7" s="31"/>
      <c r="C7" s="55" t="s">
        <v>71</v>
      </c>
      <c r="D7" s="56" t="s">
        <v>55</v>
      </c>
      <c r="E7" s="57" t="s">
        <v>63</v>
      </c>
    </row>
    <row r="8" spans="2:5" ht="77.25" customHeight="1" x14ac:dyDescent="0.25">
      <c r="B8" s="31"/>
      <c r="C8" s="55" t="s">
        <v>72</v>
      </c>
      <c r="D8" s="56" t="s">
        <v>52</v>
      </c>
      <c r="E8" s="57" t="s">
        <v>64</v>
      </c>
    </row>
    <row r="9" spans="2:5" ht="77.25" customHeight="1" x14ac:dyDescent="0.25">
      <c r="B9" s="31"/>
      <c r="C9" s="55" t="s">
        <v>73</v>
      </c>
      <c r="D9" s="56" t="s">
        <v>57</v>
      </c>
      <c r="E9" s="57" t="s">
        <v>65</v>
      </c>
    </row>
    <row r="10" spans="2:5" ht="77.25" customHeight="1" x14ac:dyDescent="0.25">
      <c r="B10" s="31"/>
      <c r="C10" s="55" t="s">
        <v>74</v>
      </c>
      <c r="D10" s="58"/>
      <c r="E10" s="58"/>
    </row>
    <row r="11" spans="2:5" ht="77.25" customHeight="1" x14ac:dyDescent="0.25">
      <c r="B11" s="31"/>
      <c r="C11" s="55" t="s">
        <v>75</v>
      </c>
      <c r="D11" s="58"/>
      <c r="E11" s="58"/>
    </row>
    <row r="12" spans="2:5" ht="77.25" customHeight="1" x14ac:dyDescent="0.25">
      <c r="B12" s="31"/>
      <c r="C12" s="55" t="s">
        <v>76</v>
      </c>
      <c r="D12" s="58"/>
      <c r="E12" s="58"/>
    </row>
    <row r="13" spans="2:5" ht="77.25" customHeight="1" x14ac:dyDescent="0.25">
      <c r="B13" s="31"/>
      <c r="C13" s="55" t="s">
        <v>77</v>
      </c>
      <c r="D13" s="58"/>
      <c r="E13" s="58"/>
    </row>
    <row r="14" spans="2:5" ht="77.25" customHeight="1" x14ac:dyDescent="0.25">
      <c r="B14" s="31"/>
      <c r="C14" s="55" t="s">
        <v>78</v>
      </c>
      <c r="D14" s="58"/>
      <c r="E14" s="58"/>
    </row>
    <row r="15" spans="2:5" ht="77.25" customHeight="1" x14ac:dyDescent="0.25">
      <c r="B15" s="31"/>
      <c r="C15" s="55" t="s">
        <v>79</v>
      </c>
      <c r="D15" s="58"/>
      <c r="E15" s="58"/>
    </row>
    <row r="16" spans="2:5" ht="77.25" customHeight="1" x14ac:dyDescent="0.25">
      <c r="B16" s="31"/>
      <c r="C16" s="55" t="s">
        <v>80</v>
      </c>
      <c r="D16" s="58"/>
      <c r="E16" s="58"/>
    </row>
    <row r="17" spans="1:9" ht="77.25" customHeight="1" x14ac:dyDescent="0.25">
      <c r="B17" s="31"/>
      <c r="C17" s="55" t="s">
        <v>81</v>
      </c>
      <c r="D17" s="58"/>
      <c r="E17" s="58"/>
    </row>
    <row r="18" spans="1:9" ht="77.25" customHeight="1" x14ac:dyDescent="0.25">
      <c r="B18" s="31"/>
      <c r="C18" s="55" t="s">
        <v>82</v>
      </c>
      <c r="D18" s="58"/>
      <c r="E18" s="58"/>
    </row>
    <row r="19" spans="1:9" ht="6.75" customHeight="1" x14ac:dyDescent="0.25">
      <c r="B19" s="4"/>
      <c r="C19" s="4"/>
      <c r="D19" s="4"/>
      <c r="E19" s="4"/>
    </row>
    <row r="20" spans="1:9" ht="21.6" thickBot="1" x14ac:dyDescent="0.3">
      <c r="B20" s="111" t="s">
        <v>168</v>
      </c>
      <c r="C20" s="112"/>
      <c r="D20" s="112"/>
      <c r="E20" s="112"/>
      <c r="F20" s="112"/>
      <c r="G20" s="60"/>
      <c r="H20" s="60"/>
      <c r="I20" s="60"/>
    </row>
    <row r="21" spans="1:9" ht="17.399999999999999" x14ac:dyDescent="0.25">
      <c r="B21" s="360" t="s">
        <v>114</v>
      </c>
      <c r="C21" s="360"/>
      <c r="E21" s="224"/>
      <c r="F21" s="224"/>
      <c r="G21" s="194"/>
      <c r="H21" s="194"/>
      <c r="I21" s="194"/>
    </row>
    <row r="22" spans="1:9" ht="17.399999999999999" x14ac:dyDescent="0.25">
      <c r="B22" s="134" t="s">
        <v>115</v>
      </c>
      <c r="D22" s="135">
        <f>Aba_06!G46</f>
        <v>0</v>
      </c>
      <c r="E22" s="224"/>
      <c r="F22" s="224"/>
      <c r="G22" s="194"/>
      <c r="H22" s="194"/>
      <c r="I22" s="194"/>
    </row>
    <row r="23" spans="1:9" ht="17.399999999999999" x14ac:dyDescent="0.25">
      <c r="B23" s="134" t="s">
        <v>116</v>
      </c>
      <c r="D23" s="135">
        <f>Aba_06!G49</f>
        <v>0</v>
      </c>
      <c r="E23" s="224"/>
      <c r="F23" s="224"/>
      <c r="G23" s="194"/>
      <c r="H23" s="194"/>
      <c r="I23" s="194"/>
    </row>
    <row r="24" spans="1:9" ht="9" customHeight="1" x14ac:dyDescent="0.25">
      <c r="B24" s="61"/>
      <c r="D24" s="135"/>
      <c r="E24" s="224"/>
      <c r="F24" s="224"/>
      <c r="G24" s="194"/>
      <c r="H24" s="194"/>
      <c r="I24" s="194"/>
    </row>
    <row r="25" spans="1:9" ht="15.6" x14ac:dyDescent="0.25">
      <c r="A25" s="7"/>
      <c r="B25" s="365" t="s">
        <v>117</v>
      </c>
      <c r="C25" s="365"/>
      <c r="D25" s="7"/>
      <c r="E25" s="7"/>
      <c r="F25" s="7"/>
    </row>
    <row r="26" spans="1:9" ht="18" x14ac:dyDescent="0.25">
      <c r="A26" s="7"/>
      <c r="B26" s="366" t="s">
        <v>220</v>
      </c>
      <c r="C26" s="367"/>
      <c r="D26" s="367"/>
      <c r="E26" s="367"/>
      <c r="F26" s="7"/>
    </row>
    <row r="27" spans="1:9" ht="311.39999999999998" customHeight="1" x14ac:dyDescent="0.25">
      <c r="A27" s="7"/>
      <c r="B27" s="368"/>
      <c r="C27" s="369"/>
      <c r="D27" s="369"/>
      <c r="E27" s="370"/>
      <c r="F27" s="7"/>
    </row>
    <row r="28" spans="1:9" x14ac:dyDescent="0.25">
      <c r="A28" s="7"/>
      <c r="B28" s="59"/>
      <c r="C28" s="59"/>
      <c r="D28" s="59"/>
      <c r="E28" s="59"/>
      <c r="F28" s="7"/>
    </row>
    <row r="29" spans="1:9" ht="4.5" customHeight="1" x14ac:dyDescent="0.25">
      <c r="B29" s="16"/>
      <c r="C29" s="16"/>
      <c r="D29" s="16"/>
      <c r="E29" s="16"/>
    </row>
    <row r="30" spans="1:9" ht="15.6" x14ac:dyDescent="0.25">
      <c r="B30" s="361" t="s">
        <v>223</v>
      </c>
      <c r="C30" s="361"/>
      <c r="D30" s="361"/>
      <c r="E30" s="361"/>
    </row>
    <row r="31" spans="1:9" ht="129" customHeight="1" x14ac:dyDescent="0.25">
      <c r="B31" s="362"/>
      <c r="C31" s="363"/>
      <c r="D31" s="363"/>
      <c r="E31" s="364"/>
    </row>
    <row r="32" spans="1:9" x14ac:dyDescent="0.25">
      <c r="B32" s="66"/>
      <c r="C32" s="66"/>
      <c r="D32" s="66"/>
      <c r="E32" s="66"/>
    </row>
    <row r="33" spans="2:6" ht="18" x14ac:dyDescent="0.25">
      <c r="B33" s="65" t="s">
        <v>152</v>
      </c>
      <c r="C33" s="62"/>
      <c r="D33" s="62"/>
      <c r="E33" s="35"/>
      <c r="F33" s="7"/>
    </row>
    <row r="34" spans="2:6" x14ac:dyDescent="0.25">
      <c r="B34" s="67" t="s">
        <v>26</v>
      </c>
      <c r="C34" s="374"/>
      <c r="D34" s="374"/>
      <c r="E34" s="375"/>
      <c r="F34" s="7"/>
    </row>
    <row r="35" spans="2:6" x14ac:dyDescent="0.25">
      <c r="B35" s="68" t="s">
        <v>27</v>
      </c>
      <c r="C35" s="376"/>
      <c r="D35" s="376"/>
      <c r="E35" s="377"/>
      <c r="F35" s="7"/>
    </row>
    <row r="36" spans="2:6" x14ac:dyDescent="0.25">
      <c r="B36" s="68" t="s">
        <v>28</v>
      </c>
      <c r="C36" s="376"/>
      <c r="D36" s="376"/>
      <c r="E36" s="377"/>
      <c r="F36" s="7"/>
    </row>
    <row r="37" spans="2:6" x14ac:dyDescent="0.25">
      <c r="B37" s="68" t="s">
        <v>29</v>
      </c>
      <c r="C37" s="376"/>
      <c r="D37" s="376"/>
      <c r="E37" s="377"/>
      <c r="F37" s="7"/>
    </row>
    <row r="38" spans="2:6" x14ac:dyDescent="0.25">
      <c r="B38" s="68" t="s">
        <v>109</v>
      </c>
      <c r="C38" s="376"/>
      <c r="D38" s="376"/>
      <c r="E38" s="377"/>
      <c r="F38" s="7"/>
    </row>
    <row r="39" spans="2:6" x14ac:dyDescent="0.25">
      <c r="B39" s="68">
        <v>6</v>
      </c>
      <c r="C39" s="277"/>
      <c r="D39" s="277"/>
      <c r="E39" s="335"/>
      <c r="F39" s="269"/>
    </row>
    <row r="40" spans="2:6" x14ac:dyDescent="0.25">
      <c r="B40" s="345">
        <v>7</v>
      </c>
      <c r="C40" s="80"/>
      <c r="D40" s="80"/>
      <c r="E40" s="81"/>
      <c r="F40" s="7"/>
    </row>
    <row r="41" spans="2:6" x14ac:dyDescent="0.25">
      <c r="B41" s="64"/>
      <c r="C41" s="64"/>
      <c r="D41" s="64"/>
      <c r="E41" s="64"/>
      <c r="F41" s="7"/>
    </row>
    <row r="42" spans="2:6" ht="15.6" x14ac:dyDescent="0.25">
      <c r="B42" s="225" t="s">
        <v>120</v>
      </c>
      <c r="C42" s="225"/>
      <c r="D42" s="225"/>
      <c r="E42" s="225"/>
    </row>
    <row r="43" spans="2:6" ht="158.25" customHeight="1" x14ac:dyDescent="0.25">
      <c r="B43" s="368"/>
      <c r="C43" s="372"/>
      <c r="D43" s="372"/>
      <c r="E43" s="373"/>
    </row>
    <row r="44" spans="2:6" x14ac:dyDescent="0.25">
      <c r="B44" s="66"/>
      <c r="C44" s="66"/>
      <c r="D44" s="66"/>
      <c r="E44" s="66"/>
    </row>
    <row r="45" spans="2:6" ht="15.6" x14ac:dyDescent="0.25">
      <c r="B45" s="225" t="s">
        <v>119</v>
      </c>
      <c r="C45" s="225"/>
      <c r="D45" s="225"/>
      <c r="E45" s="225"/>
    </row>
    <row r="46" spans="2:6" ht="65.25" customHeight="1" x14ac:dyDescent="0.25">
      <c r="B46" s="368"/>
      <c r="C46" s="369"/>
      <c r="D46" s="369"/>
      <c r="E46" s="370"/>
    </row>
    <row r="47" spans="2:6" x14ac:dyDescent="0.25">
      <c r="B47" s="66"/>
      <c r="C47" s="66"/>
      <c r="D47" s="66"/>
      <c r="E47" s="66"/>
    </row>
    <row r="48" spans="2:6" ht="15.6" x14ac:dyDescent="0.25">
      <c r="B48" s="371" t="s">
        <v>246</v>
      </c>
      <c r="C48" s="371"/>
      <c r="D48" s="371"/>
      <c r="E48" s="371"/>
    </row>
    <row r="49" spans="2:5" ht="216" customHeight="1" x14ac:dyDescent="0.25">
      <c r="B49" s="368"/>
      <c r="C49" s="369"/>
      <c r="D49" s="369"/>
      <c r="E49" s="370"/>
    </row>
    <row r="50" spans="2:5" ht="17.399999999999999" customHeight="1" x14ac:dyDescent="0.25">
      <c r="B50" s="11"/>
      <c r="C50" s="11"/>
      <c r="D50" s="11"/>
      <c r="E50" s="16"/>
    </row>
    <row r="51" spans="2:5" ht="27.75" customHeight="1" x14ac:dyDescent="0.25">
      <c r="B51" s="320" t="s">
        <v>121</v>
      </c>
      <c r="C51" s="321"/>
      <c r="D51" s="321"/>
      <c r="E51" s="322"/>
    </row>
    <row r="52" spans="2:5" x14ac:dyDescent="0.25">
      <c r="B52" s="16"/>
      <c r="C52" s="16"/>
      <c r="D52" s="16"/>
      <c r="E52" s="16"/>
    </row>
    <row r="53" spans="2:5" ht="27" customHeight="1" x14ac:dyDescent="0.25">
      <c r="B53" s="320" t="s">
        <v>122</v>
      </c>
      <c r="C53" s="321"/>
      <c r="D53" s="321"/>
      <c r="E53" s="322"/>
    </row>
    <row r="54" spans="2:5" x14ac:dyDescent="0.25">
      <c r="B54" s="16"/>
      <c r="C54" s="16"/>
      <c r="D54" s="16"/>
      <c r="E54" s="16"/>
    </row>
    <row r="55" spans="2:5" ht="18" x14ac:dyDescent="0.25">
      <c r="B55" s="323" t="s">
        <v>123</v>
      </c>
      <c r="C55" s="324"/>
      <c r="D55" s="324"/>
      <c r="E55" s="325"/>
    </row>
    <row r="56" spans="2:5" ht="6" customHeight="1" x14ac:dyDescent="0.25">
      <c r="B56" s="326"/>
      <c r="C56" s="278"/>
      <c r="D56" s="278"/>
      <c r="E56" s="327"/>
    </row>
    <row r="57" spans="2:5" ht="27.6" customHeight="1" x14ac:dyDescent="0.25">
      <c r="B57" s="328" t="s">
        <v>194</v>
      </c>
      <c r="C57" s="28"/>
      <c r="D57" s="121">
        <v>2</v>
      </c>
      <c r="E57" s="329"/>
    </row>
    <row r="58" spans="2:5" ht="27.6" customHeight="1" x14ac:dyDescent="0.25">
      <c r="B58" s="330"/>
      <c r="C58" s="28"/>
      <c r="D58" s="122"/>
      <c r="E58" s="329"/>
    </row>
    <row r="59" spans="2:5" ht="27.6" customHeight="1" x14ac:dyDescent="0.25">
      <c r="B59" s="330" t="s">
        <v>195</v>
      </c>
      <c r="C59" s="28"/>
      <c r="D59" s="121">
        <v>3</v>
      </c>
      <c r="E59" s="329"/>
    </row>
    <row r="60" spans="2:5" ht="6" customHeight="1" x14ac:dyDescent="0.25">
      <c r="B60" s="331"/>
      <c r="C60" s="332"/>
      <c r="D60" s="333"/>
      <c r="E60" s="334"/>
    </row>
    <row r="61" spans="2:5" x14ac:dyDescent="0.25"/>
    <row r="62" spans="2:5" x14ac:dyDescent="0.25"/>
    <row r="63" spans="2:5" ht="16.5" customHeight="1" x14ac:dyDescent="0.25">
      <c r="B63" s="359" t="s">
        <v>224</v>
      </c>
      <c r="C63" s="359"/>
      <c r="D63" s="359"/>
      <c r="E63" s="359"/>
    </row>
    <row r="64" spans="2:5" ht="18" x14ac:dyDescent="0.25">
      <c r="B64" s="225" t="s">
        <v>227</v>
      </c>
      <c r="C64" s="225" t="s">
        <v>172</v>
      </c>
      <c r="D64" s="225" t="s">
        <v>225</v>
      </c>
      <c r="E64" s="225" t="s">
        <v>226</v>
      </c>
    </row>
    <row r="65" spans="2:5" ht="18.75" customHeight="1" x14ac:dyDescent="0.25">
      <c r="B65" s="226">
        <v>1</v>
      </c>
      <c r="C65" s="227"/>
      <c r="D65" s="227"/>
      <c r="E65" s="227"/>
    </row>
    <row r="66" spans="2:5" ht="18.75" customHeight="1" x14ac:dyDescent="0.25">
      <c r="B66" s="228">
        <v>2</v>
      </c>
      <c r="C66" s="229"/>
      <c r="D66" s="229"/>
      <c r="E66" s="229"/>
    </row>
    <row r="67" spans="2:5" ht="18.75" customHeight="1" x14ac:dyDescent="0.25">
      <c r="B67" s="228">
        <v>3</v>
      </c>
      <c r="C67" s="229"/>
      <c r="D67" s="229"/>
      <c r="E67" s="229"/>
    </row>
    <row r="68" spans="2:5" ht="18.75" customHeight="1" x14ac:dyDescent="0.25">
      <c r="B68" s="228">
        <v>4</v>
      </c>
      <c r="C68" s="229"/>
      <c r="D68" s="229"/>
      <c r="E68" s="229"/>
    </row>
    <row r="69" spans="2:5" ht="18.75" customHeight="1" x14ac:dyDescent="0.25">
      <c r="B69" s="228">
        <v>5</v>
      </c>
      <c r="C69" s="229"/>
      <c r="D69" s="229"/>
      <c r="E69" s="229"/>
    </row>
    <row r="70" spans="2:5" ht="18.75" customHeight="1" x14ac:dyDescent="0.25">
      <c r="B70" s="228">
        <v>6</v>
      </c>
      <c r="C70" s="229"/>
      <c r="D70" s="229"/>
      <c r="E70" s="229"/>
    </row>
    <row r="71" spans="2:5" ht="18.75" customHeight="1" x14ac:dyDescent="0.25">
      <c r="B71" s="228">
        <v>7</v>
      </c>
      <c r="C71" s="229"/>
      <c r="D71" s="229"/>
      <c r="E71" s="229"/>
    </row>
    <row r="72" spans="2:5" ht="18.75" customHeight="1" x14ac:dyDescent="0.25">
      <c r="B72" s="228">
        <v>8</v>
      </c>
      <c r="C72" s="229"/>
      <c r="D72" s="229"/>
      <c r="E72" s="229"/>
    </row>
    <row r="73" spans="2:5" ht="18.75" customHeight="1" x14ac:dyDescent="0.25">
      <c r="B73" s="228">
        <v>9</v>
      </c>
      <c r="C73" s="229"/>
      <c r="D73" s="229"/>
      <c r="E73" s="229"/>
    </row>
    <row r="74" spans="2:5" ht="18.75" customHeight="1" thickBot="1" x14ac:dyDescent="0.3">
      <c r="B74" s="279">
        <v>10</v>
      </c>
      <c r="C74" s="280" t="s">
        <v>247</v>
      </c>
      <c r="D74" s="281"/>
      <c r="E74" s="281"/>
    </row>
    <row r="75" spans="2:5" hidden="1" x14ac:dyDescent="0.25"/>
    <row r="76" spans="2:5" hidden="1" x14ac:dyDescent="0.25"/>
    <row r="77" spans="2:5" hidden="1" x14ac:dyDescent="0.25"/>
    <row r="78" spans="2:5" hidden="1" x14ac:dyDescent="0.25"/>
    <row r="79" spans="2:5" hidden="1" x14ac:dyDescent="0.25"/>
    <row r="80" spans="2:5"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sheetData>
  <sheetProtection formatCells="0" formatColumns="0" formatRows="0" insertColumns="0" insertRows="0" autoFilter="0"/>
  <sortState ref="C52:C59">
    <sortCondition ref="C52"/>
  </sortState>
  <mergeCells count="16">
    <mergeCell ref="B63:E63"/>
    <mergeCell ref="B21:C21"/>
    <mergeCell ref="B30:E30"/>
    <mergeCell ref="B31:E31"/>
    <mergeCell ref="B25:C25"/>
    <mergeCell ref="B26:E26"/>
    <mergeCell ref="B27:E27"/>
    <mergeCell ref="B48:E48"/>
    <mergeCell ref="B49:E49"/>
    <mergeCell ref="B46:E46"/>
    <mergeCell ref="B43:E43"/>
    <mergeCell ref="C34:E34"/>
    <mergeCell ref="C35:E35"/>
    <mergeCell ref="C36:E36"/>
    <mergeCell ref="C38:E38"/>
    <mergeCell ref="C37:E37"/>
  </mergeCells>
  <pageMargins left="0.511811024" right="0.511811024" top="0.78740157499999996" bottom="0.78740157499999996" header="0.31496062000000002" footer="0.3149606200000000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45" r:id="rId4" name="Drop Down 49">
              <controlPr defaultSize="0" autoLine="0" autoPict="0">
                <anchor moveWithCells="1">
                  <from>
                    <xdr:col>2</xdr:col>
                    <xdr:colOff>2087880</xdr:colOff>
                    <xdr:row>50</xdr:row>
                    <xdr:rowOff>38100</xdr:rowOff>
                  </from>
                  <to>
                    <xdr:col>4</xdr:col>
                    <xdr:colOff>1181100</xdr:colOff>
                    <xdr:row>50</xdr:row>
                    <xdr:rowOff>312420</xdr:rowOff>
                  </to>
                </anchor>
              </controlPr>
            </control>
          </mc:Choice>
        </mc:AlternateContent>
        <mc:AlternateContent xmlns:mc="http://schemas.openxmlformats.org/markup-compatibility/2006">
          <mc:Choice Requires="x14">
            <control shapeId="29746" r:id="rId5" name="Drop Down 50">
              <controlPr defaultSize="0" autoLine="0" autoPict="0">
                <anchor moveWithCells="1">
                  <from>
                    <xdr:col>2</xdr:col>
                    <xdr:colOff>2164080</xdr:colOff>
                    <xdr:row>52</xdr:row>
                    <xdr:rowOff>30480</xdr:rowOff>
                  </from>
                  <to>
                    <xdr:col>4</xdr:col>
                    <xdr:colOff>1249680</xdr:colOff>
                    <xdr:row>53</xdr:row>
                    <xdr:rowOff>0</xdr:rowOff>
                  </to>
                </anchor>
              </controlPr>
            </control>
          </mc:Choice>
        </mc:AlternateContent>
        <mc:AlternateContent xmlns:mc="http://schemas.openxmlformats.org/markup-compatibility/2006">
          <mc:Choice Requires="x14">
            <control shapeId="29769" r:id="rId6" name="Drop Down 73">
              <controlPr defaultSize="0" autoLine="0" autoPict="0">
                <anchor moveWithCells="1">
                  <from>
                    <xdr:col>2</xdr:col>
                    <xdr:colOff>175260</xdr:colOff>
                    <xdr:row>56</xdr:row>
                    <xdr:rowOff>38100</xdr:rowOff>
                  </from>
                  <to>
                    <xdr:col>2</xdr:col>
                    <xdr:colOff>2628900</xdr:colOff>
                    <xdr:row>57</xdr:row>
                    <xdr:rowOff>0</xdr:rowOff>
                  </to>
                </anchor>
              </controlPr>
            </control>
          </mc:Choice>
        </mc:AlternateContent>
        <mc:AlternateContent xmlns:mc="http://schemas.openxmlformats.org/markup-compatibility/2006">
          <mc:Choice Requires="x14">
            <control shapeId="29976" r:id="rId7" name="Drop Down 280">
              <controlPr defaultSize="0" autoLine="0" autoPict="0">
                <anchor moveWithCells="1">
                  <from>
                    <xdr:col>2</xdr:col>
                    <xdr:colOff>175260</xdr:colOff>
                    <xdr:row>58</xdr:row>
                    <xdr:rowOff>38100</xdr:rowOff>
                  </from>
                  <to>
                    <xdr:col>2</xdr:col>
                    <xdr:colOff>2628900</xdr:colOff>
                    <xdr:row>59</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12">
    <tabColor rgb="FF002060"/>
  </sheetPr>
  <dimension ref="A1:N1041"/>
  <sheetViews>
    <sheetView showGridLines="0" zoomScale="120" zoomScaleNormal="120" workbookViewId="0">
      <pane ySplit="1" topLeftCell="A2" activePane="bottomLeft" state="frozen"/>
      <selection pane="bottomLeft" activeCell="M36" sqref="M36"/>
    </sheetView>
  </sheetViews>
  <sheetFormatPr defaultColWidth="0" defaultRowHeight="13.2" zeroHeight="1" x14ac:dyDescent="0.25"/>
  <cols>
    <col min="1" max="1" width="1.109375" customWidth="1"/>
    <col min="2" max="2" width="11.33203125" customWidth="1"/>
    <col min="3" max="3" width="2" customWidth="1"/>
    <col min="4" max="4" width="3.44140625" customWidth="1"/>
    <col min="5" max="5" width="27.44140625" customWidth="1"/>
    <col min="6" max="6" width="4.33203125" customWidth="1"/>
    <col min="7" max="7" width="35.5546875" customWidth="1"/>
    <col min="8" max="8" width="10.33203125" customWidth="1"/>
    <col min="9" max="9" width="10.6640625" customWidth="1"/>
    <col min="10" max="10" width="10.5546875" customWidth="1"/>
    <col min="11" max="11" width="11.6640625" customWidth="1"/>
    <col min="12" max="12" width="12.109375" customWidth="1"/>
    <col min="13" max="13" width="11.5546875" customWidth="1"/>
    <col min="14" max="14" width="1.109375" customWidth="1"/>
    <col min="15" max="16384" width="6" hidden="1"/>
  </cols>
  <sheetData>
    <row r="1" spans="1:13" ht="96.75" customHeight="1" x14ac:dyDescent="0.25">
      <c r="A1" s="7"/>
      <c r="B1" s="151"/>
      <c r="C1" s="151"/>
      <c r="D1" s="8"/>
    </row>
    <row r="2" spans="1:13" x14ac:dyDescent="0.25">
      <c r="A2" s="7"/>
      <c r="B2" s="151"/>
      <c r="C2" s="151"/>
      <c r="D2" s="8"/>
    </row>
    <row r="3" spans="1:13" ht="30" customHeight="1" x14ac:dyDescent="0.25">
      <c r="A3" s="7"/>
      <c r="B3" s="151"/>
      <c r="C3" s="151"/>
      <c r="D3" s="111" t="s">
        <v>168</v>
      </c>
      <c r="E3" s="111"/>
      <c r="F3" s="111"/>
      <c r="G3" s="111"/>
      <c r="H3" s="111"/>
      <c r="I3" s="111"/>
      <c r="J3" s="111"/>
      <c r="K3" s="111"/>
      <c r="L3" s="111"/>
      <c r="M3" s="111"/>
    </row>
    <row r="4" spans="1:13" ht="26.25" customHeight="1" x14ac:dyDescent="0.3">
      <c r="B4" s="152"/>
      <c r="C4" s="152"/>
      <c r="D4" s="153" t="s">
        <v>237</v>
      </c>
      <c r="E4" s="154"/>
      <c r="F4" s="154"/>
      <c r="G4" s="154"/>
    </row>
    <row r="5" spans="1:13" ht="13.8" x14ac:dyDescent="0.25">
      <c r="B5" s="151"/>
      <c r="C5" s="151"/>
      <c r="D5" s="385" t="s">
        <v>16</v>
      </c>
      <c r="E5" s="386"/>
      <c r="F5" s="386"/>
      <c r="G5" s="386"/>
      <c r="H5" s="387"/>
      <c r="I5" s="380" t="s">
        <v>18</v>
      </c>
      <c r="J5" s="381"/>
      <c r="K5" s="155" t="s">
        <v>19</v>
      </c>
      <c r="L5" s="380" t="s">
        <v>20</v>
      </c>
      <c r="M5" s="156" t="s">
        <v>21</v>
      </c>
    </row>
    <row r="6" spans="1:13" ht="27.6" x14ac:dyDescent="0.25">
      <c r="B6" s="157" t="s">
        <v>155</v>
      </c>
      <c r="C6" s="151"/>
      <c r="D6" s="158" t="s">
        <v>22</v>
      </c>
      <c r="E6" s="159" t="s">
        <v>48</v>
      </c>
      <c r="F6" s="159"/>
      <c r="G6" s="159" t="s">
        <v>23</v>
      </c>
      <c r="H6" s="159" t="s">
        <v>17</v>
      </c>
      <c r="I6" s="159" t="s">
        <v>24</v>
      </c>
      <c r="J6" s="159" t="s">
        <v>25</v>
      </c>
      <c r="K6" s="159" t="s">
        <v>153</v>
      </c>
      <c r="L6" s="382"/>
      <c r="M6" s="160" t="s">
        <v>154</v>
      </c>
    </row>
    <row r="7" spans="1:13" x14ac:dyDescent="0.25">
      <c r="B7" s="346" t="str">
        <f>IF(G7="","","OK")</f>
        <v/>
      </c>
      <c r="C7" s="151"/>
      <c r="D7" s="383" t="s">
        <v>26</v>
      </c>
      <c r="E7" s="384"/>
      <c r="F7" s="161" t="s">
        <v>124</v>
      </c>
      <c r="G7" s="69"/>
      <c r="H7" s="69"/>
      <c r="I7" s="74"/>
      <c r="J7" s="74"/>
      <c r="K7" s="271"/>
      <c r="L7" s="70"/>
      <c r="M7" s="275"/>
    </row>
    <row r="8" spans="1:13" x14ac:dyDescent="0.25">
      <c r="B8" s="336" t="str">
        <f t="shared" ref="B8:B35" si="0">IF(G8="","","OK")</f>
        <v/>
      </c>
      <c r="C8" s="151"/>
      <c r="D8" s="378"/>
      <c r="E8" s="379"/>
      <c r="F8" s="162" t="s">
        <v>128</v>
      </c>
      <c r="G8" s="170"/>
      <c r="H8" s="170"/>
      <c r="I8" s="171"/>
      <c r="J8" s="171"/>
      <c r="K8" s="170"/>
      <c r="L8" s="170"/>
      <c r="M8" s="172"/>
    </row>
    <row r="9" spans="1:13" x14ac:dyDescent="0.25">
      <c r="B9" s="336" t="str">
        <f t="shared" si="0"/>
        <v/>
      </c>
      <c r="C9" s="151"/>
      <c r="D9" s="378"/>
      <c r="E9" s="379"/>
      <c r="F9" s="162" t="s">
        <v>129</v>
      </c>
      <c r="G9" s="170"/>
      <c r="H9" s="170"/>
      <c r="I9" s="171"/>
      <c r="J9" s="171"/>
      <c r="K9" s="170"/>
      <c r="L9" s="170"/>
      <c r="M9" s="172"/>
    </row>
    <row r="10" spans="1:13" x14ac:dyDescent="0.25">
      <c r="B10" s="336" t="str">
        <f t="shared" si="0"/>
        <v/>
      </c>
      <c r="C10" s="151"/>
      <c r="D10" s="378"/>
      <c r="E10" s="379"/>
      <c r="F10" s="162" t="s">
        <v>130</v>
      </c>
      <c r="G10" s="170"/>
      <c r="H10" s="170"/>
      <c r="I10" s="171"/>
      <c r="J10" s="171"/>
      <c r="K10" s="170"/>
      <c r="L10" s="170"/>
      <c r="M10" s="172"/>
    </row>
    <row r="11" spans="1:13" x14ac:dyDescent="0.25">
      <c r="B11" s="346" t="str">
        <f t="shared" si="0"/>
        <v/>
      </c>
      <c r="C11" s="151"/>
      <c r="D11" s="378" t="s">
        <v>27</v>
      </c>
      <c r="E11" s="379"/>
      <c r="F11" s="163" t="s">
        <v>131</v>
      </c>
      <c r="G11" s="45"/>
      <c r="H11" s="45"/>
      <c r="I11" s="282"/>
      <c r="J11" s="282"/>
      <c r="K11" s="283"/>
      <c r="L11" s="284"/>
      <c r="M11" s="285"/>
    </row>
    <row r="12" spans="1:13" ht="12.75" customHeight="1" x14ac:dyDescent="0.25">
      <c r="B12" s="336" t="str">
        <f t="shared" si="0"/>
        <v/>
      </c>
      <c r="C12" s="151"/>
      <c r="D12" s="378"/>
      <c r="E12" s="379"/>
      <c r="F12" s="162" t="s">
        <v>125</v>
      </c>
      <c r="G12" s="45"/>
      <c r="H12" s="45"/>
      <c r="I12" s="171"/>
      <c r="J12" s="171"/>
      <c r="K12" s="46"/>
      <c r="L12" s="46"/>
      <c r="M12" s="47"/>
    </row>
    <row r="13" spans="1:13" x14ac:dyDescent="0.25">
      <c r="B13" s="336" t="str">
        <f t="shared" si="0"/>
        <v/>
      </c>
      <c r="C13" s="151"/>
      <c r="D13" s="378"/>
      <c r="E13" s="379"/>
      <c r="F13" s="162" t="s">
        <v>132</v>
      </c>
      <c r="G13" s="45"/>
      <c r="H13" s="46"/>
      <c r="I13" s="75"/>
      <c r="J13" s="75"/>
      <c r="K13" s="46"/>
      <c r="L13" s="46"/>
      <c r="M13" s="47"/>
    </row>
    <row r="14" spans="1:13" x14ac:dyDescent="0.25">
      <c r="B14" s="336" t="str">
        <f t="shared" si="0"/>
        <v/>
      </c>
      <c r="C14" s="151"/>
      <c r="D14" s="378"/>
      <c r="E14" s="379"/>
      <c r="F14" s="162" t="s">
        <v>147</v>
      </c>
      <c r="G14" s="45"/>
      <c r="H14" s="46"/>
      <c r="I14" s="75"/>
      <c r="J14" s="75"/>
      <c r="K14" s="46"/>
      <c r="L14" s="46"/>
      <c r="M14" s="47"/>
    </row>
    <row r="15" spans="1:13" x14ac:dyDescent="0.25">
      <c r="B15" s="346" t="str">
        <f t="shared" si="0"/>
        <v/>
      </c>
      <c r="C15" s="151"/>
      <c r="D15" s="378" t="s">
        <v>28</v>
      </c>
      <c r="E15" s="379"/>
      <c r="F15" s="163" t="s">
        <v>133</v>
      </c>
      <c r="G15" s="45"/>
      <c r="H15" s="45"/>
      <c r="I15" s="282"/>
      <c r="J15" s="282"/>
      <c r="K15" s="283"/>
      <c r="L15" s="284"/>
      <c r="M15" s="285"/>
    </row>
    <row r="16" spans="1:13" x14ac:dyDescent="0.25">
      <c r="B16" s="346" t="str">
        <f t="shared" si="0"/>
        <v/>
      </c>
      <c r="C16" s="151"/>
      <c r="D16" s="378"/>
      <c r="E16" s="379"/>
      <c r="F16" s="162" t="s">
        <v>134</v>
      </c>
      <c r="G16" s="45"/>
      <c r="H16" s="45"/>
      <c r="I16" s="282"/>
      <c r="J16" s="282"/>
      <c r="K16" s="272"/>
      <c r="L16" s="284"/>
      <c r="M16" s="276"/>
    </row>
    <row r="17" spans="2:13" x14ac:dyDescent="0.25">
      <c r="B17" s="336" t="str">
        <f t="shared" si="0"/>
        <v/>
      </c>
      <c r="C17" s="151"/>
      <c r="D17" s="378"/>
      <c r="E17" s="379"/>
      <c r="F17" s="162" t="s">
        <v>126</v>
      </c>
      <c r="G17" s="45"/>
      <c r="H17" s="46"/>
      <c r="I17" s="75"/>
      <c r="J17" s="75"/>
      <c r="K17" s="46"/>
      <c r="L17" s="46"/>
      <c r="M17" s="47"/>
    </row>
    <row r="18" spans="2:13" x14ac:dyDescent="0.25">
      <c r="B18" s="336" t="str">
        <f t="shared" si="0"/>
        <v/>
      </c>
      <c r="C18" s="151"/>
      <c r="D18" s="378"/>
      <c r="E18" s="379"/>
      <c r="F18" s="162" t="s">
        <v>148</v>
      </c>
      <c r="G18" s="45"/>
      <c r="H18" s="46"/>
      <c r="I18" s="75"/>
      <c r="J18" s="75"/>
      <c r="K18" s="46"/>
      <c r="L18" s="46"/>
      <c r="M18" s="47"/>
    </row>
    <row r="19" spans="2:13" x14ac:dyDescent="0.25">
      <c r="B19" s="346" t="str">
        <f t="shared" si="0"/>
        <v/>
      </c>
      <c r="C19" s="151"/>
      <c r="D19" s="378" t="s">
        <v>29</v>
      </c>
      <c r="E19" s="379"/>
      <c r="F19" s="162" t="s">
        <v>135</v>
      </c>
      <c r="G19" s="45"/>
      <c r="H19" s="45"/>
      <c r="I19" s="282"/>
      <c r="J19" s="282"/>
      <c r="K19" s="283"/>
      <c r="L19" s="284"/>
      <c r="M19" s="285"/>
    </row>
    <row r="20" spans="2:13" x14ac:dyDescent="0.25">
      <c r="B20" s="336" t="str">
        <f t="shared" si="0"/>
        <v/>
      </c>
      <c r="C20" s="151"/>
      <c r="D20" s="378"/>
      <c r="E20" s="379"/>
      <c r="F20" s="162" t="s">
        <v>136</v>
      </c>
      <c r="G20" s="45"/>
      <c r="H20" s="46"/>
      <c r="I20" s="75"/>
      <c r="J20" s="75"/>
      <c r="K20" s="46"/>
      <c r="L20" s="46"/>
      <c r="M20" s="47"/>
    </row>
    <row r="21" spans="2:13" x14ac:dyDescent="0.25">
      <c r="B21" s="336" t="str">
        <f t="shared" si="0"/>
        <v/>
      </c>
      <c r="C21" s="151"/>
      <c r="D21" s="378"/>
      <c r="E21" s="379"/>
      <c r="F21" s="162" t="s">
        <v>137</v>
      </c>
      <c r="G21" s="45"/>
      <c r="H21" s="46"/>
      <c r="I21" s="75"/>
      <c r="J21" s="75"/>
      <c r="K21" s="46"/>
      <c r="L21" s="46"/>
      <c r="M21" s="47"/>
    </row>
    <row r="22" spans="2:13" x14ac:dyDescent="0.25">
      <c r="B22" s="336" t="str">
        <f t="shared" si="0"/>
        <v/>
      </c>
      <c r="C22" s="151"/>
      <c r="D22" s="378"/>
      <c r="E22" s="379"/>
      <c r="F22" s="162" t="s">
        <v>127</v>
      </c>
      <c r="G22" s="45"/>
      <c r="H22" s="46"/>
      <c r="I22" s="75"/>
      <c r="J22" s="75"/>
      <c r="K22" s="46"/>
      <c r="L22" s="46"/>
      <c r="M22" s="47"/>
    </row>
    <row r="23" spans="2:13" x14ac:dyDescent="0.25">
      <c r="B23" s="346" t="str">
        <f t="shared" si="0"/>
        <v/>
      </c>
      <c r="C23" s="151"/>
      <c r="D23" s="378" t="s">
        <v>109</v>
      </c>
      <c r="E23" s="379"/>
      <c r="F23" s="162" t="s">
        <v>138</v>
      </c>
      <c r="G23" s="45"/>
      <c r="H23" s="45"/>
      <c r="I23" s="282"/>
      <c r="J23" s="282"/>
      <c r="K23" s="283"/>
      <c r="L23" s="284"/>
      <c r="M23" s="285"/>
    </row>
    <row r="24" spans="2:13" x14ac:dyDescent="0.25">
      <c r="B24" s="336" t="str">
        <f t="shared" si="0"/>
        <v/>
      </c>
      <c r="C24" s="151"/>
      <c r="D24" s="378"/>
      <c r="E24" s="379"/>
      <c r="F24" s="162" t="s">
        <v>139</v>
      </c>
      <c r="G24" s="45"/>
      <c r="H24" s="46"/>
      <c r="I24" s="75"/>
      <c r="J24" s="75"/>
      <c r="K24" s="46"/>
      <c r="L24" s="46"/>
      <c r="M24" s="47"/>
    </row>
    <row r="25" spans="2:13" x14ac:dyDescent="0.25">
      <c r="B25" s="336" t="str">
        <f t="shared" si="0"/>
        <v/>
      </c>
      <c r="C25" s="151"/>
      <c r="D25" s="378"/>
      <c r="E25" s="379"/>
      <c r="F25" s="162" t="s">
        <v>140</v>
      </c>
      <c r="G25" s="45"/>
      <c r="H25" s="46"/>
      <c r="I25" s="75"/>
      <c r="J25" s="75"/>
      <c r="K25" s="46"/>
      <c r="L25" s="46"/>
      <c r="M25" s="47"/>
    </row>
    <row r="26" spans="2:13" x14ac:dyDescent="0.25">
      <c r="B26" s="336" t="str">
        <f t="shared" si="0"/>
        <v/>
      </c>
      <c r="C26" s="151"/>
      <c r="D26" s="378"/>
      <c r="E26" s="379"/>
      <c r="F26" s="162" t="s">
        <v>149</v>
      </c>
      <c r="G26" s="45"/>
      <c r="H26" s="46"/>
      <c r="I26" s="75"/>
      <c r="J26" s="75"/>
      <c r="K26" s="46"/>
      <c r="L26" s="46"/>
      <c r="M26" s="47"/>
    </row>
    <row r="27" spans="2:13" x14ac:dyDescent="0.25">
      <c r="B27" s="336" t="str">
        <f t="shared" si="0"/>
        <v/>
      </c>
      <c r="C27" s="151"/>
      <c r="D27" s="378">
        <v>6</v>
      </c>
      <c r="E27" s="379">
        <f>Aba_02!C39</f>
        <v>0</v>
      </c>
      <c r="F27" s="164" t="s">
        <v>141</v>
      </c>
      <c r="G27" s="48"/>
      <c r="H27" s="77"/>
      <c r="I27" s="78"/>
      <c r="J27" s="78"/>
      <c r="K27" s="77"/>
      <c r="L27" s="77"/>
      <c r="M27" s="79"/>
    </row>
    <row r="28" spans="2:13" x14ac:dyDescent="0.25">
      <c r="B28" s="336" t="str">
        <f t="shared" si="0"/>
        <v/>
      </c>
      <c r="C28" s="151"/>
      <c r="D28" s="378"/>
      <c r="E28" s="379"/>
      <c r="F28" s="164" t="s">
        <v>142</v>
      </c>
      <c r="G28" s="48"/>
      <c r="H28" s="77"/>
      <c r="I28" s="78"/>
      <c r="J28" s="78"/>
      <c r="K28" s="77"/>
      <c r="L28" s="77"/>
      <c r="M28" s="79"/>
    </row>
    <row r="29" spans="2:13" x14ac:dyDescent="0.25">
      <c r="B29" s="336" t="str">
        <f t="shared" si="0"/>
        <v/>
      </c>
      <c r="C29" s="151"/>
      <c r="D29" s="378"/>
      <c r="E29" s="379"/>
      <c r="F29" s="164" t="s">
        <v>143</v>
      </c>
      <c r="G29" s="48"/>
      <c r="H29" s="77"/>
      <c r="I29" s="78"/>
      <c r="J29" s="78"/>
      <c r="K29" s="77"/>
      <c r="L29" s="77"/>
      <c r="M29" s="79"/>
    </row>
    <row r="30" spans="2:13" x14ac:dyDescent="0.25">
      <c r="B30" s="336" t="str">
        <f t="shared" si="0"/>
        <v/>
      </c>
      <c r="C30" s="151"/>
      <c r="D30" s="378"/>
      <c r="E30" s="379"/>
      <c r="F30" s="164" t="s">
        <v>150</v>
      </c>
      <c r="G30" s="48"/>
      <c r="H30" s="77"/>
      <c r="I30" s="78"/>
      <c r="J30" s="78"/>
      <c r="K30" s="77"/>
      <c r="L30" s="77"/>
      <c r="M30" s="79"/>
    </row>
    <row r="31" spans="2:13" x14ac:dyDescent="0.25">
      <c r="B31" s="336" t="str">
        <f t="shared" si="0"/>
        <v/>
      </c>
      <c r="C31" s="151"/>
      <c r="D31" s="393">
        <v>7</v>
      </c>
      <c r="E31" s="390">
        <f>Aba_02!C40</f>
        <v>0</v>
      </c>
      <c r="F31" s="164" t="s">
        <v>144</v>
      </c>
      <c r="G31" s="48"/>
      <c r="H31" s="77"/>
      <c r="I31" s="78"/>
      <c r="J31" s="78"/>
      <c r="K31" s="77"/>
      <c r="L31" s="77"/>
      <c r="M31" s="79"/>
    </row>
    <row r="32" spans="2:13" x14ac:dyDescent="0.25">
      <c r="B32" s="336" t="str">
        <f t="shared" si="0"/>
        <v/>
      </c>
      <c r="C32" s="151"/>
      <c r="D32" s="394"/>
      <c r="E32" s="391"/>
      <c r="F32" s="164" t="s">
        <v>145</v>
      </c>
      <c r="G32" s="48"/>
      <c r="H32" s="77"/>
      <c r="I32" s="78"/>
      <c r="J32" s="78"/>
      <c r="K32" s="77"/>
      <c r="L32" s="77"/>
      <c r="M32" s="79"/>
    </row>
    <row r="33" spans="2:14" x14ac:dyDescent="0.25">
      <c r="B33" s="336" t="str">
        <f t="shared" si="0"/>
        <v/>
      </c>
      <c r="C33" s="151"/>
      <c r="D33" s="394"/>
      <c r="E33" s="391"/>
      <c r="F33" s="164" t="s">
        <v>146</v>
      </c>
      <c r="G33" s="48"/>
      <c r="H33" s="77"/>
      <c r="I33" s="78"/>
      <c r="J33" s="78"/>
      <c r="K33" s="77"/>
      <c r="L33" s="77"/>
      <c r="M33" s="79"/>
    </row>
    <row r="34" spans="2:14" x14ac:dyDescent="0.25">
      <c r="B34" s="336" t="str">
        <f t="shared" si="0"/>
        <v/>
      </c>
      <c r="C34" s="151"/>
      <c r="D34" s="395"/>
      <c r="E34" s="392"/>
      <c r="F34" s="164" t="s">
        <v>151</v>
      </c>
      <c r="G34" s="48"/>
      <c r="H34" s="77"/>
      <c r="I34" s="78"/>
      <c r="J34" s="78"/>
      <c r="K34" s="77"/>
      <c r="L34" s="77"/>
      <c r="M34" s="79"/>
    </row>
    <row r="35" spans="2:14" ht="22.8" x14ac:dyDescent="0.25">
      <c r="B35" s="346" t="str">
        <f t="shared" si="0"/>
        <v>OK</v>
      </c>
      <c r="C35" s="151"/>
      <c r="D35" s="165"/>
      <c r="E35" s="166" t="s">
        <v>110</v>
      </c>
      <c r="F35" s="166"/>
      <c r="G35" s="71" t="s">
        <v>111</v>
      </c>
      <c r="H35" s="72"/>
      <c r="I35" s="76"/>
      <c r="J35" s="76"/>
      <c r="K35" s="72"/>
      <c r="L35" s="72"/>
      <c r="M35" s="73"/>
      <c r="N35" s="1"/>
    </row>
    <row r="36" spans="2:14" ht="13.8" x14ac:dyDescent="0.25">
      <c r="B36" s="346" t="s">
        <v>254</v>
      </c>
      <c r="C36" s="151"/>
      <c r="D36" s="396" t="s">
        <v>30</v>
      </c>
      <c r="E36" s="397"/>
      <c r="F36" s="397"/>
      <c r="G36" s="397"/>
      <c r="H36" s="397"/>
      <c r="I36" s="167"/>
      <c r="J36" s="167"/>
      <c r="K36" s="168">
        <f>SUM(K7:K35)</f>
        <v>0</v>
      </c>
      <c r="L36" s="167">
        <f>SUM(L7:L35)</f>
        <v>0</v>
      </c>
      <c r="M36" s="168">
        <f>SUM(M7:M35)</f>
        <v>0</v>
      </c>
      <c r="N36" s="169"/>
    </row>
    <row r="37" spans="2:14" ht="15.6" customHeight="1" x14ac:dyDescent="0.25">
      <c r="B37" s="337"/>
      <c r="C37" s="152"/>
    </row>
    <row r="38" spans="2:14" ht="13.2" customHeight="1" x14ac:dyDescent="0.25">
      <c r="D38" s="388" t="s">
        <v>253</v>
      </c>
      <c r="E38" s="388"/>
      <c r="F38" s="388"/>
      <c r="G38" s="388"/>
      <c r="H38" s="388"/>
      <c r="I38" s="388"/>
      <c r="J38" s="388"/>
      <c r="K38" s="388"/>
      <c r="L38" s="388"/>
      <c r="M38" s="388"/>
    </row>
    <row r="39" spans="2:14" ht="13.2" customHeight="1" x14ac:dyDescent="0.25">
      <c r="D39" s="388"/>
      <c r="E39" s="388"/>
      <c r="F39" s="388"/>
      <c r="G39" s="388"/>
      <c r="H39" s="388"/>
      <c r="I39" s="388"/>
      <c r="J39" s="388"/>
      <c r="K39" s="388"/>
      <c r="L39" s="388"/>
      <c r="M39" s="388"/>
    </row>
    <row r="40" spans="2:14" hidden="1" x14ac:dyDescent="0.25"/>
    <row r="41" spans="2:14" hidden="1" x14ac:dyDescent="0.25">
      <c r="D41" s="389"/>
      <c r="E41" s="389"/>
      <c r="F41" s="389"/>
      <c r="G41" s="389"/>
      <c r="H41" s="389"/>
      <c r="I41" s="389"/>
      <c r="J41" s="389"/>
      <c r="K41" s="389"/>
      <c r="L41" s="389"/>
      <c r="M41" s="389"/>
    </row>
    <row r="42" spans="2:14" hidden="1" x14ac:dyDescent="0.25">
      <c r="D42" s="389"/>
      <c r="E42" s="389"/>
      <c r="F42" s="389"/>
      <c r="G42" s="389"/>
      <c r="H42" s="389"/>
      <c r="I42" s="389"/>
      <c r="J42" s="389"/>
      <c r="K42" s="389"/>
      <c r="L42" s="389"/>
      <c r="M42" s="389"/>
    </row>
    <row r="43" spans="2:14" hidden="1" x14ac:dyDescent="0.25">
      <c r="D43" s="389"/>
      <c r="E43" s="389"/>
      <c r="F43" s="389"/>
      <c r="G43" s="389"/>
      <c r="H43" s="389"/>
      <c r="I43" s="389"/>
      <c r="J43" s="389"/>
      <c r="K43" s="389"/>
      <c r="L43" s="389"/>
      <c r="M43" s="389"/>
    </row>
    <row r="44" spans="2:14" hidden="1" x14ac:dyDescent="0.25"/>
    <row r="45" spans="2:14" hidden="1" x14ac:dyDescent="0.25"/>
    <row r="46" spans="2:14" hidden="1" x14ac:dyDescent="0.25"/>
    <row r="47" spans="2:14" hidden="1" x14ac:dyDescent="0.25"/>
    <row r="48" spans="2:14" hidden="1" x14ac:dyDescent="0.25"/>
    <row r="1017" spans="2:3" hidden="1" x14ac:dyDescent="0.25">
      <c r="B1017" s="152"/>
      <c r="C1017" s="152"/>
    </row>
    <row r="1018" spans="2:3" hidden="1" x14ac:dyDescent="0.25">
      <c r="B1018" s="152"/>
      <c r="C1018" s="152"/>
    </row>
    <row r="1019" spans="2:3" hidden="1" x14ac:dyDescent="0.25">
      <c r="B1019" s="152"/>
      <c r="C1019" s="152"/>
    </row>
    <row r="1020" spans="2:3" hidden="1" x14ac:dyDescent="0.25">
      <c r="B1020" s="152"/>
      <c r="C1020" s="152"/>
    </row>
    <row r="1021" spans="2:3" hidden="1" x14ac:dyDescent="0.25">
      <c r="B1021" s="152"/>
      <c r="C1021" s="152"/>
    </row>
    <row r="1031" hidden="1" x14ac:dyDescent="0.25"/>
    <row r="1033" hidden="1" x14ac:dyDescent="0.25"/>
    <row r="1034" hidden="1" x14ac:dyDescent="0.25"/>
    <row r="1035" hidden="1" x14ac:dyDescent="0.25"/>
    <row r="1036" hidden="1" x14ac:dyDescent="0.25"/>
    <row r="1037" hidden="1" x14ac:dyDescent="0.25"/>
    <row r="1041" hidden="1" x14ac:dyDescent="0.25"/>
  </sheetData>
  <sheetProtection formatColumns="0" insertColumns="0" insertRows="0" sort="0" autoFilter="0"/>
  <autoFilter ref="B6:B36" xr:uid="{00000000-0009-0000-0000-000002000000}"/>
  <mergeCells count="20">
    <mergeCell ref="D23:D26"/>
    <mergeCell ref="E23:E26"/>
    <mergeCell ref="D27:D30"/>
    <mergeCell ref="D38:M39"/>
    <mergeCell ref="D41:M43"/>
    <mergeCell ref="E27:E30"/>
    <mergeCell ref="E31:E34"/>
    <mergeCell ref="D31:D34"/>
    <mergeCell ref="D36:H36"/>
    <mergeCell ref="L5:L6"/>
    <mergeCell ref="D7:D10"/>
    <mergeCell ref="E7:E10"/>
    <mergeCell ref="D11:D14"/>
    <mergeCell ref="E11:E14"/>
    <mergeCell ref="D5:H5"/>
    <mergeCell ref="D15:D18"/>
    <mergeCell ref="E15:E18"/>
    <mergeCell ref="D19:D22"/>
    <mergeCell ref="E19:E22"/>
    <mergeCell ref="I5:J5"/>
  </mergeCells>
  <pageMargins left="0.511811024" right="0.511811024" top="0.78740157499999996" bottom="0.78740157499999996"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1">
    <tabColor rgb="FF002060"/>
  </sheetPr>
  <dimension ref="A1:AB1001"/>
  <sheetViews>
    <sheetView showGridLines="0" topLeftCell="A31" zoomScale="120" zoomScaleNormal="120" workbookViewId="0">
      <selection activeCell="G40" sqref="G40:G41"/>
    </sheetView>
  </sheetViews>
  <sheetFormatPr defaultColWidth="0" defaultRowHeight="15" customHeight="1" zeroHeight="1" x14ac:dyDescent="0.25"/>
  <cols>
    <col min="1" max="1" width="1.5546875" bestFit="1" customWidth="1"/>
    <col min="2" max="2" width="10.6640625" customWidth="1"/>
    <col min="3" max="3" width="41" customWidth="1"/>
    <col min="4" max="4" width="10.6640625" bestFit="1" customWidth="1"/>
    <col min="5" max="5" width="5.109375" customWidth="1"/>
    <col min="6" max="6" width="12.5546875" customWidth="1"/>
    <col min="7" max="7" width="16.44140625" bestFit="1" customWidth="1"/>
    <col min="8" max="8" width="2" customWidth="1"/>
    <col min="9" max="9" width="34.44140625" customWidth="1"/>
    <col min="10" max="28" width="8.88671875" hidden="1" customWidth="1"/>
    <col min="29" max="16384" width="12.5546875" hidden="1"/>
  </cols>
  <sheetData>
    <row r="1" spans="1:28" ht="15.6" x14ac:dyDescent="0.3">
      <c r="C1" s="9"/>
      <c r="D1" s="9"/>
      <c r="E1" s="1"/>
      <c r="F1" s="1"/>
      <c r="G1" s="1"/>
      <c r="H1" s="1"/>
      <c r="I1" s="1"/>
      <c r="J1" s="1"/>
      <c r="K1" s="1"/>
      <c r="L1" s="1"/>
      <c r="M1" s="1"/>
      <c r="N1" s="1"/>
      <c r="O1" s="1"/>
      <c r="P1" s="1"/>
      <c r="Q1" s="1"/>
      <c r="R1" s="1"/>
      <c r="S1" s="1"/>
      <c r="T1" s="1"/>
      <c r="U1" s="1"/>
      <c r="V1" s="1"/>
      <c r="W1" s="1"/>
      <c r="X1" s="1"/>
      <c r="Y1" s="1"/>
      <c r="Z1" s="1"/>
      <c r="AA1" s="1"/>
      <c r="AB1" s="1"/>
    </row>
    <row r="2" spans="1:28" ht="15.6" x14ac:dyDescent="0.3">
      <c r="C2" s="9"/>
      <c r="D2" s="9"/>
      <c r="E2" s="1"/>
      <c r="F2" s="1"/>
      <c r="G2" s="1"/>
      <c r="H2" s="1"/>
      <c r="I2" s="1"/>
      <c r="J2" s="1"/>
      <c r="K2" s="1"/>
      <c r="L2" s="1"/>
      <c r="M2" s="1"/>
      <c r="N2" s="1"/>
      <c r="O2" s="1"/>
      <c r="P2" s="1"/>
      <c r="Q2" s="1"/>
      <c r="R2" s="1"/>
      <c r="S2" s="1"/>
      <c r="T2" s="1"/>
      <c r="U2" s="1"/>
      <c r="V2" s="1"/>
      <c r="W2" s="1"/>
      <c r="X2" s="1"/>
      <c r="Y2" s="1"/>
      <c r="Z2" s="1"/>
      <c r="AA2" s="1"/>
      <c r="AB2" s="1"/>
    </row>
    <row r="3" spans="1:28" ht="15.6" x14ac:dyDescent="0.3">
      <c r="C3" s="9"/>
      <c r="D3" s="9"/>
      <c r="E3" s="1"/>
      <c r="F3" s="1"/>
      <c r="G3" s="1"/>
      <c r="H3" s="1"/>
      <c r="I3" s="1"/>
      <c r="J3" s="1"/>
      <c r="K3" s="1"/>
      <c r="L3" s="1"/>
      <c r="M3" s="1"/>
      <c r="N3" s="1"/>
      <c r="O3" s="1"/>
      <c r="P3" s="1"/>
      <c r="Q3" s="1"/>
      <c r="R3" s="1"/>
      <c r="S3" s="1"/>
      <c r="T3" s="1"/>
      <c r="U3" s="1"/>
      <c r="V3" s="1"/>
      <c r="W3" s="1"/>
      <c r="X3" s="1"/>
      <c r="Y3" s="1"/>
      <c r="Z3" s="1"/>
      <c r="AA3" s="1"/>
      <c r="AB3" s="1"/>
    </row>
    <row r="4" spans="1:28" ht="11.25" customHeight="1" x14ac:dyDescent="0.3">
      <c r="B4" s="7"/>
      <c r="C4" s="9"/>
      <c r="D4" s="9"/>
      <c r="E4" s="2"/>
      <c r="F4" s="2"/>
      <c r="G4" s="2"/>
      <c r="H4" s="1"/>
      <c r="I4" s="1"/>
      <c r="J4" s="1"/>
      <c r="K4" s="1"/>
      <c r="L4" s="1"/>
      <c r="M4" s="1"/>
      <c r="N4" s="1"/>
      <c r="O4" s="1"/>
      <c r="P4" s="1"/>
      <c r="Q4" s="1"/>
      <c r="R4" s="1"/>
      <c r="S4" s="1"/>
      <c r="T4" s="1"/>
      <c r="U4" s="1"/>
      <c r="V4" s="1"/>
      <c r="W4" s="1"/>
      <c r="X4" s="1"/>
      <c r="Y4" s="1"/>
      <c r="Z4" s="1"/>
      <c r="AA4" s="1"/>
      <c r="AB4" s="1"/>
    </row>
    <row r="5" spans="1:28" ht="22.8" x14ac:dyDescent="0.25">
      <c r="B5" s="82" t="s">
        <v>34</v>
      </c>
      <c r="C5" s="101"/>
      <c r="D5" s="82"/>
      <c r="E5" s="102"/>
      <c r="F5" s="102"/>
      <c r="G5" s="102"/>
      <c r="H5" s="1"/>
      <c r="I5" s="1"/>
      <c r="J5" s="1"/>
      <c r="K5" s="1"/>
      <c r="L5" s="1"/>
      <c r="M5" s="1"/>
      <c r="N5" s="1"/>
      <c r="O5" s="1"/>
      <c r="P5" s="1"/>
      <c r="Q5" s="1"/>
      <c r="R5" s="1"/>
      <c r="S5" s="1"/>
      <c r="T5" s="1"/>
      <c r="U5" s="1"/>
      <c r="V5" s="1"/>
      <c r="W5" s="1"/>
      <c r="X5" s="1"/>
      <c r="Y5" s="1"/>
      <c r="Z5" s="1"/>
      <c r="AA5" s="1"/>
      <c r="AB5" s="1"/>
    </row>
    <row r="6" spans="1:28" ht="21" x14ac:dyDescent="0.25">
      <c r="B6" s="83" t="s">
        <v>156</v>
      </c>
      <c r="C6" s="103"/>
      <c r="D6" s="83"/>
      <c r="E6" s="104"/>
      <c r="F6" s="104"/>
      <c r="G6" s="104"/>
      <c r="H6" s="1"/>
      <c r="I6" s="1"/>
      <c r="J6" s="1"/>
      <c r="K6" s="1"/>
      <c r="L6" s="1"/>
      <c r="M6" s="1"/>
      <c r="N6" s="1"/>
      <c r="O6" s="1"/>
      <c r="P6" s="1"/>
      <c r="Q6" s="1"/>
      <c r="R6" s="1"/>
      <c r="S6" s="1"/>
      <c r="T6" s="1"/>
      <c r="U6" s="1"/>
      <c r="V6" s="1"/>
      <c r="W6" s="1"/>
      <c r="X6" s="1"/>
      <c r="Y6" s="1"/>
      <c r="Z6" s="1"/>
      <c r="AA6" s="1"/>
      <c r="AB6" s="1"/>
    </row>
    <row r="7" spans="1:28" ht="6" customHeight="1" x14ac:dyDescent="0.25">
      <c r="C7" s="84"/>
      <c r="D7" s="84"/>
      <c r="E7" s="85"/>
      <c r="F7" s="85"/>
      <c r="G7" s="85"/>
      <c r="H7" s="85"/>
      <c r="I7" s="1"/>
      <c r="J7" s="1"/>
      <c r="K7" s="1"/>
      <c r="L7" s="1"/>
      <c r="M7" s="1"/>
      <c r="N7" s="1"/>
      <c r="O7" s="1"/>
      <c r="P7" s="1"/>
      <c r="Q7" s="1"/>
      <c r="R7" s="1"/>
      <c r="S7" s="1"/>
      <c r="T7" s="1"/>
      <c r="U7" s="1"/>
      <c r="V7" s="1"/>
      <c r="W7" s="1"/>
      <c r="X7" s="1"/>
      <c r="Y7" s="1"/>
      <c r="Z7" s="1"/>
      <c r="AA7" s="1"/>
      <c r="AB7" s="1"/>
    </row>
    <row r="8" spans="1:28" ht="20.25" customHeight="1" x14ac:dyDescent="0.3">
      <c r="B8" s="9" t="s">
        <v>169</v>
      </c>
      <c r="D8" s="9"/>
      <c r="E8" s="1"/>
      <c r="F8" s="1"/>
      <c r="G8" s="1"/>
      <c r="H8" s="1"/>
      <c r="I8" s="1"/>
      <c r="J8" s="1"/>
      <c r="K8" s="1"/>
      <c r="L8" s="1"/>
      <c r="M8" s="1"/>
      <c r="N8" s="1"/>
      <c r="O8" s="1"/>
      <c r="P8" s="1"/>
      <c r="Q8" s="1"/>
      <c r="R8" s="1"/>
      <c r="S8" s="1"/>
      <c r="T8" s="1"/>
      <c r="U8" s="1"/>
      <c r="V8" s="1"/>
      <c r="W8" s="1"/>
      <c r="X8" s="1"/>
      <c r="Y8" s="1"/>
      <c r="Z8" s="1"/>
      <c r="AA8" s="1"/>
      <c r="AB8" s="1"/>
    </row>
    <row r="9" spans="1:28" ht="21.6" x14ac:dyDescent="0.3">
      <c r="B9" s="89" t="s">
        <v>163</v>
      </c>
      <c r="C9" s="96"/>
      <c r="D9" s="96"/>
      <c r="E9" s="88"/>
      <c r="F9" s="88"/>
      <c r="G9" s="88"/>
      <c r="H9" s="1"/>
      <c r="I9" s="1"/>
      <c r="J9" s="1"/>
      <c r="K9" s="1"/>
      <c r="L9" s="1"/>
      <c r="M9" s="1"/>
      <c r="N9" s="1"/>
      <c r="O9" s="1"/>
      <c r="P9" s="1"/>
      <c r="Q9" s="1"/>
      <c r="R9" s="1"/>
      <c r="S9" s="1"/>
      <c r="T9" s="1"/>
      <c r="U9" s="1"/>
      <c r="V9" s="1"/>
      <c r="W9" s="1"/>
      <c r="X9" s="1"/>
      <c r="Y9" s="1"/>
      <c r="Z9" s="1"/>
      <c r="AA9" s="1"/>
      <c r="AB9" s="1"/>
    </row>
    <row r="10" spans="1:28" ht="8.25" customHeight="1" x14ac:dyDescent="0.3">
      <c r="B10" s="89"/>
      <c r="C10" s="96"/>
      <c r="D10" s="96"/>
      <c r="E10" s="88"/>
      <c r="F10" s="88"/>
      <c r="G10" s="88"/>
      <c r="H10" s="1"/>
      <c r="I10" s="1"/>
      <c r="J10" s="1"/>
      <c r="K10" s="1"/>
      <c r="L10" s="1"/>
      <c r="M10" s="1"/>
      <c r="N10" s="1"/>
      <c r="O10" s="1"/>
      <c r="P10" s="1"/>
      <c r="Q10" s="1"/>
      <c r="R10" s="1"/>
      <c r="S10" s="1"/>
      <c r="T10" s="1"/>
      <c r="U10" s="1"/>
      <c r="V10" s="1"/>
      <c r="W10" s="1"/>
      <c r="X10" s="1"/>
      <c r="Y10" s="1"/>
      <c r="Z10" s="1"/>
      <c r="AA10" s="1"/>
      <c r="AB10" s="1"/>
    </row>
    <row r="11" spans="1:28" ht="15.6" x14ac:dyDescent="0.3">
      <c r="A11" s="3"/>
      <c r="B11" s="5" t="s">
        <v>157</v>
      </c>
      <c r="D11" s="5"/>
      <c r="E11" s="1"/>
      <c r="F11" s="1"/>
      <c r="G11" s="1"/>
      <c r="H11" s="1"/>
      <c r="I11" s="1"/>
      <c r="J11" s="1"/>
      <c r="K11" s="1"/>
      <c r="L11" s="1"/>
      <c r="M11" s="1"/>
      <c r="N11" s="1"/>
      <c r="O11" s="1"/>
      <c r="P11" s="1"/>
      <c r="Q11" s="1"/>
      <c r="R11" s="1"/>
      <c r="S11" s="1"/>
      <c r="T11" s="1"/>
      <c r="U11" s="1"/>
      <c r="V11" s="1"/>
      <c r="W11" s="1"/>
      <c r="X11" s="1"/>
      <c r="Y11" s="1"/>
      <c r="Z11" s="1"/>
      <c r="AA11" s="1"/>
      <c r="AB11" s="1"/>
    </row>
    <row r="12" spans="1:28" ht="26.4" x14ac:dyDescent="0.25">
      <c r="B12" s="90" t="s">
        <v>164</v>
      </c>
      <c r="C12" s="86" t="s">
        <v>33</v>
      </c>
      <c r="D12" s="86"/>
      <c r="E12" s="86" t="s">
        <v>159</v>
      </c>
      <c r="F12" s="87" t="s">
        <v>32</v>
      </c>
      <c r="G12" s="86" t="s">
        <v>31</v>
      </c>
      <c r="H12" s="1"/>
      <c r="I12" s="1"/>
      <c r="J12" s="1"/>
      <c r="K12" s="1"/>
      <c r="L12" s="1"/>
      <c r="M12" s="1"/>
      <c r="N12" s="1"/>
      <c r="O12" s="1"/>
      <c r="P12" s="1"/>
      <c r="Q12" s="1"/>
      <c r="R12" s="1"/>
      <c r="S12" s="1"/>
      <c r="T12" s="1"/>
      <c r="U12" s="1"/>
      <c r="V12" s="1"/>
      <c r="W12" s="1"/>
      <c r="X12" s="1"/>
      <c r="Y12" s="1"/>
      <c r="Z12" s="1"/>
      <c r="AA12" s="1"/>
      <c r="AB12" s="1"/>
    </row>
    <row r="13" spans="1:28" ht="13.2" x14ac:dyDescent="0.25">
      <c r="B13" s="179"/>
      <c r="C13" s="178"/>
      <c r="D13" s="174"/>
      <c r="E13" s="175"/>
      <c r="F13" s="176"/>
      <c r="G13" s="177">
        <f>E13*F13</f>
        <v>0</v>
      </c>
      <c r="H13" s="1"/>
      <c r="I13" s="1"/>
      <c r="J13" s="1"/>
      <c r="K13" s="1"/>
      <c r="L13" s="1"/>
      <c r="M13" s="1"/>
      <c r="N13" s="1"/>
      <c r="O13" s="1"/>
      <c r="P13" s="1"/>
      <c r="Q13" s="1"/>
      <c r="R13" s="1"/>
      <c r="S13" s="1"/>
      <c r="T13" s="1"/>
      <c r="U13" s="1"/>
      <c r="V13" s="1"/>
      <c r="W13" s="1"/>
      <c r="X13" s="1"/>
      <c r="Y13" s="1"/>
      <c r="Z13" s="1"/>
      <c r="AA13" s="1"/>
      <c r="AB13" s="1"/>
    </row>
    <row r="14" spans="1:28" ht="13.2" x14ac:dyDescent="0.25">
      <c r="B14" s="179"/>
      <c r="C14" s="178"/>
      <c r="D14" s="179"/>
      <c r="E14" s="180"/>
      <c r="F14" s="181"/>
      <c r="G14" s="182">
        <f t="shared" ref="G14:G19" si="0">E14*F14</f>
        <v>0</v>
      </c>
      <c r="H14" s="1"/>
      <c r="I14" s="1"/>
      <c r="J14" s="1"/>
      <c r="K14" s="1"/>
      <c r="L14" s="1"/>
      <c r="M14" s="1"/>
      <c r="N14" s="1"/>
      <c r="O14" s="1"/>
      <c r="P14" s="1"/>
      <c r="Q14" s="1"/>
      <c r="R14" s="1"/>
      <c r="S14" s="1"/>
      <c r="T14" s="1"/>
      <c r="U14" s="1"/>
      <c r="V14" s="1"/>
      <c r="W14" s="1"/>
      <c r="X14" s="1"/>
      <c r="Y14" s="1"/>
      <c r="Z14" s="1"/>
      <c r="AA14" s="1"/>
      <c r="AB14" s="1"/>
    </row>
    <row r="15" spans="1:28" ht="13.2" x14ac:dyDescent="0.25">
      <c r="B15" s="179"/>
      <c r="C15" s="178"/>
      <c r="D15" s="179"/>
      <c r="E15" s="180"/>
      <c r="F15" s="181"/>
      <c r="G15" s="182">
        <f t="shared" si="0"/>
        <v>0</v>
      </c>
      <c r="H15" s="1"/>
      <c r="I15" s="1"/>
      <c r="J15" s="1"/>
      <c r="K15" s="1"/>
      <c r="L15" s="1"/>
      <c r="M15" s="1"/>
      <c r="N15" s="1"/>
      <c r="O15" s="1"/>
      <c r="P15" s="1"/>
      <c r="Q15" s="1"/>
      <c r="R15" s="1"/>
      <c r="S15" s="1"/>
      <c r="T15" s="1"/>
      <c r="U15" s="1"/>
      <c r="V15" s="1"/>
      <c r="W15" s="1"/>
      <c r="X15" s="1"/>
      <c r="Y15" s="1"/>
      <c r="Z15" s="1"/>
      <c r="AA15" s="1"/>
      <c r="AB15" s="1"/>
    </row>
    <row r="16" spans="1:28" ht="13.2" x14ac:dyDescent="0.25">
      <c r="B16" s="286"/>
      <c r="C16" s="178"/>
      <c r="D16" s="179"/>
      <c r="E16" s="180"/>
      <c r="F16" s="181"/>
      <c r="G16" s="182">
        <f t="shared" si="0"/>
        <v>0</v>
      </c>
      <c r="H16" s="1"/>
      <c r="I16" s="1"/>
      <c r="J16" s="1"/>
      <c r="K16" s="1"/>
      <c r="L16" s="1"/>
      <c r="M16" s="1"/>
      <c r="N16" s="1"/>
      <c r="O16" s="1"/>
      <c r="P16" s="1"/>
      <c r="Q16" s="1"/>
      <c r="R16" s="1"/>
      <c r="S16" s="1"/>
      <c r="T16" s="1"/>
      <c r="U16" s="1"/>
      <c r="V16" s="1"/>
      <c r="W16" s="1"/>
      <c r="X16" s="1"/>
      <c r="Y16" s="1"/>
      <c r="Z16" s="1"/>
      <c r="AA16" s="1"/>
      <c r="AB16" s="1"/>
    </row>
    <row r="17" spans="2:28" ht="13.2" x14ac:dyDescent="0.25">
      <c r="B17" s="286"/>
      <c r="C17" s="178"/>
      <c r="D17" s="179"/>
      <c r="E17" s="180"/>
      <c r="F17" s="181"/>
      <c r="G17" s="182">
        <f t="shared" si="0"/>
        <v>0</v>
      </c>
      <c r="H17" s="1"/>
      <c r="I17" s="1"/>
      <c r="J17" s="1"/>
      <c r="K17" s="1"/>
      <c r="L17" s="1"/>
      <c r="M17" s="1"/>
      <c r="N17" s="1"/>
      <c r="O17" s="1"/>
      <c r="P17" s="1"/>
      <c r="Q17" s="1"/>
      <c r="R17" s="1"/>
      <c r="S17" s="1"/>
      <c r="T17" s="1"/>
      <c r="U17" s="1"/>
      <c r="V17" s="1"/>
      <c r="W17" s="1"/>
      <c r="X17" s="1"/>
      <c r="Y17" s="1"/>
      <c r="Z17" s="1"/>
      <c r="AA17" s="1"/>
      <c r="AB17" s="1"/>
    </row>
    <row r="18" spans="2:28" ht="13.2" x14ac:dyDescent="0.25">
      <c r="B18" s="286"/>
      <c r="C18" s="178"/>
      <c r="D18" s="179"/>
      <c r="E18" s="180"/>
      <c r="F18" s="181"/>
      <c r="G18" s="182">
        <f t="shared" si="0"/>
        <v>0</v>
      </c>
      <c r="H18" s="1"/>
      <c r="I18" s="1"/>
      <c r="J18" s="1"/>
      <c r="K18" s="1"/>
      <c r="L18" s="1"/>
      <c r="M18" s="1"/>
      <c r="N18" s="1"/>
      <c r="O18" s="1"/>
      <c r="P18" s="1"/>
      <c r="Q18" s="1"/>
      <c r="R18" s="1"/>
      <c r="S18" s="1"/>
      <c r="T18" s="1"/>
      <c r="U18" s="1"/>
      <c r="V18" s="1"/>
      <c r="W18" s="1"/>
      <c r="X18" s="1"/>
      <c r="Y18" s="1"/>
      <c r="Z18" s="1"/>
      <c r="AA18" s="1"/>
      <c r="AB18" s="1"/>
    </row>
    <row r="19" spans="2:28" ht="13.2" x14ac:dyDescent="0.25">
      <c r="B19" s="287"/>
      <c r="C19" s="178"/>
      <c r="D19" s="183"/>
      <c r="E19" s="184"/>
      <c r="F19" s="185"/>
      <c r="G19" s="186">
        <f t="shared" si="0"/>
        <v>0</v>
      </c>
      <c r="H19" s="1"/>
      <c r="I19" s="1"/>
      <c r="J19" s="1"/>
      <c r="K19" s="1"/>
      <c r="L19" s="1"/>
      <c r="M19" s="1"/>
      <c r="N19" s="1"/>
      <c r="O19" s="1"/>
      <c r="P19" s="1"/>
      <c r="Q19" s="1"/>
      <c r="R19" s="1"/>
      <c r="S19" s="1"/>
      <c r="T19" s="1"/>
      <c r="U19" s="1"/>
      <c r="V19" s="1"/>
      <c r="W19" s="1"/>
      <c r="X19" s="1"/>
      <c r="Y19" s="1"/>
      <c r="Z19" s="1"/>
      <c r="AA19" s="1"/>
      <c r="AB19" s="1"/>
    </row>
    <row r="20" spans="2:28" ht="13.8" x14ac:dyDescent="0.25">
      <c r="B20" s="97" t="s">
        <v>170</v>
      </c>
      <c r="C20" s="97"/>
      <c r="D20" s="97"/>
      <c r="E20" s="98"/>
      <c r="F20" s="99"/>
      <c r="G20" s="100">
        <f>SUM(G13:G19)</f>
        <v>0</v>
      </c>
      <c r="H20" s="1"/>
      <c r="I20" s="1"/>
      <c r="J20" s="1"/>
      <c r="K20" s="1"/>
      <c r="L20" s="1"/>
      <c r="M20" s="1"/>
      <c r="N20" s="1"/>
      <c r="O20" s="1"/>
      <c r="P20" s="1"/>
      <c r="Q20" s="1"/>
      <c r="R20" s="1"/>
      <c r="S20" s="1"/>
      <c r="T20" s="1"/>
      <c r="U20" s="1"/>
      <c r="V20" s="1"/>
      <c r="W20" s="1"/>
      <c r="X20" s="1"/>
      <c r="Y20" s="1"/>
      <c r="Z20" s="1"/>
      <c r="AA20" s="1"/>
      <c r="AB20" s="1"/>
    </row>
    <row r="21" spans="2:28" ht="12.75" customHeight="1" x14ac:dyDescent="0.25">
      <c r="E21" s="1"/>
      <c r="F21" s="1"/>
      <c r="G21" s="1"/>
      <c r="H21" s="1"/>
      <c r="I21" s="1"/>
      <c r="J21" s="1"/>
      <c r="K21" s="1"/>
      <c r="L21" s="1"/>
      <c r="M21" s="1"/>
      <c r="N21" s="1"/>
      <c r="O21" s="1"/>
      <c r="P21" s="1"/>
      <c r="Q21" s="1"/>
      <c r="R21" s="1"/>
      <c r="S21" s="1"/>
      <c r="T21" s="1"/>
      <c r="U21" s="1"/>
      <c r="V21" s="1"/>
      <c r="W21" s="1"/>
      <c r="X21" s="1"/>
      <c r="Y21" s="1"/>
      <c r="Z21" s="1"/>
      <c r="AA21" s="1"/>
      <c r="AB21" s="1"/>
    </row>
    <row r="22" spans="2:28" ht="15.6" x14ac:dyDescent="0.3">
      <c r="B22" s="5" t="s">
        <v>158</v>
      </c>
      <c r="D22" s="5"/>
      <c r="E22" s="1"/>
      <c r="F22" s="1"/>
      <c r="G22" s="1"/>
      <c r="H22" s="1"/>
      <c r="I22" s="1"/>
      <c r="J22" s="1"/>
      <c r="K22" s="1"/>
      <c r="L22" s="1"/>
      <c r="M22" s="1"/>
      <c r="N22" s="1"/>
      <c r="O22" s="1"/>
      <c r="P22" s="1"/>
      <c r="Q22" s="1"/>
      <c r="R22" s="1"/>
      <c r="S22" s="1"/>
      <c r="T22" s="1"/>
      <c r="U22" s="1"/>
      <c r="V22" s="1"/>
      <c r="W22" s="1"/>
      <c r="X22" s="1"/>
      <c r="Y22" s="1"/>
      <c r="Z22" s="1"/>
      <c r="AA22" s="1"/>
      <c r="AB22" s="1"/>
    </row>
    <row r="23" spans="2:28" ht="26.4" x14ac:dyDescent="0.25">
      <c r="B23" s="90" t="s">
        <v>164</v>
      </c>
      <c r="C23" s="86" t="s">
        <v>33</v>
      </c>
      <c r="D23" s="90" t="s">
        <v>161</v>
      </c>
      <c r="E23" s="86" t="s">
        <v>159</v>
      </c>
      <c r="F23" s="87" t="s">
        <v>32</v>
      </c>
      <c r="G23" s="86" t="s">
        <v>31</v>
      </c>
      <c r="H23" s="1"/>
      <c r="I23" s="1"/>
      <c r="J23" s="1"/>
      <c r="K23" s="1"/>
      <c r="L23" s="1"/>
      <c r="M23" s="1"/>
      <c r="N23" s="1"/>
      <c r="O23" s="1"/>
      <c r="P23" s="1"/>
      <c r="Q23" s="1"/>
      <c r="R23" s="1"/>
      <c r="S23" s="1"/>
      <c r="T23" s="1"/>
      <c r="U23" s="1"/>
      <c r="V23" s="1"/>
      <c r="W23" s="1"/>
      <c r="X23" s="1"/>
      <c r="Y23" s="1"/>
      <c r="Z23" s="1"/>
      <c r="AA23" s="1"/>
      <c r="AB23" s="1"/>
    </row>
    <row r="24" spans="2:28" ht="12.75" customHeight="1" x14ac:dyDescent="0.25">
      <c r="B24" s="179"/>
      <c r="C24" s="173"/>
      <c r="D24" s="273"/>
      <c r="E24" s="175"/>
      <c r="F24" s="176"/>
      <c r="G24" s="187">
        <f>E24*F24</f>
        <v>0</v>
      </c>
      <c r="H24" s="1"/>
      <c r="I24" s="1"/>
      <c r="J24" s="1"/>
      <c r="K24" s="1"/>
      <c r="L24" s="1"/>
      <c r="M24" s="1"/>
      <c r="N24" s="1"/>
      <c r="O24" s="1"/>
      <c r="P24" s="1"/>
      <c r="Q24" s="1"/>
      <c r="R24" s="1"/>
      <c r="S24" s="1"/>
      <c r="T24" s="1"/>
      <c r="U24" s="1"/>
      <c r="V24" s="1"/>
      <c r="W24" s="1"/>
      <c r="X24" s="1"/>
      <c r="Y24" s="1"/>
      <c r="Z24" s="1"/>
      <c r="AA24" s="1"/>
      <c r="AB24" s="1"/>
    </row>
    <row r="25" spans="2:28" ht="12.75" customHeight="1" x14ac:dyDescent="0.25">
      <c r="B25" s="179"/>
      <c r="C25" s="178"/>
      <c r="D25" s="188"/>
      <c r="E25" s="180"/>
      <c r="F25" s="181"/>
      <c r="G25" s="126">
        <f t="shared" ref="G25:G28" si="1">E25*F25</f>
        <v>0</v>
      </c>
      <c r="H25" s="1"/>
      <c r="I25" s="1"/>
      <c r="J25" s="1"/>
      <c r="K25" s="1"/>
      <c r="L25" s="1"/>
      <c r="M25" s="1"/>
      <c r="N25" s="1"/>
      <c r="O25" s="1"/>
      <c r="P25" s="1"/>
      <c r="Q25" s="1"/>
      <c r="R25" s="1"/>
      <c r="S25" s="1"/>
      <c r="T25" s="1"/>
      <c r="U25" s="1"/>
      <c r="V25" s="1"/>
      <c r="W25" s="1"/>
      <c r="X25" s="1"/>
      <c r="Y25" s="1"/>
      <c r="Z25" s="1"/>
      <c r="AA25" s="1"/>
      <c r="AB25" s="1"/>
    </row>
    <row r="26" spans="2:28" ht="12.75" customHeight="1" x14ac:dyDescent="0.25">
      <c r="B26" s="179"/>
      <c r="C26" s="178"/>
      <c r="D26" s="188"/>
      <c r="E26" s="180"/>
      <c r="F26" s="181"/>
      <c r="G26" s="126">
        <f t="shared" si="1"/>
        <v>0</v>
      </c>
      <c r="H26" s="1"/>
      <c r="I26" s="1"/>
      <c r="J26" s="1"/>
      <c r="K26" s="1"/>
      <c r="L26" s="1"/>
      <c r="M26" s="1"/>
      <c r="N26" s="1"/>
      <c r="O26" s="1"/>
      <c r="P26" s="1"/>
      <c r="Q26" s="1"/>
      <c r="R26" s="1"/>
      <c r="S26" s="1"/>
      <c r="T26" s="1"/>
      <c r="U26" s="1"/>
      <c r="V26" s="1"/>
      <c r="W26" s="1"/>
      <c r="X26" s="1"/>
      <c r="Y26" s="1"/>
      <c r="Z26" s="1"/>
      <c r="AA26" s="1"/>
      <c r="AB26" s="1"/>
    </row>
    <row r="27" spans="2:28" ht="12.75" customHeight="1" x14ac:dyDescent="0.25">
      <c r="B27" s="179"/>
      <c r="C27" s="178"/>
      <c r="D27" s="188"/>
      <c r="E27" s="180"/>
      <c r="F27" s="181"/>
      <c r="G27" s="126">
        <f t="shared" si="1"/>
        <v>0</v>
      </c>
      <c r="H27" s="1"/>
      <c r="I27" s="1"/>
      <c r="J27" s="1"/>
      <c r="K27" s="1"/>
      <c r="L27" s="1"/>
      <c r="M27" s="1"/>
      <c r="N27" s="1"/>
      <c r="O27" s="1"/>
      <c r="P27" s="1"/>
      <c r="Q27" s="1"/>
      <c r="R27" s="1"/>
      <c r="S27" s="1"/>
      <c r="T27" s="1"/>
      <c r="U27" s="1"/>
      <c r="V27" s="1"/>
      <c r="W27" s="1"/>
      <c r="X27" s="1"/>
      <c r="Y27" s="1"/>
      <c r="Z27" s="1"/>
      <c r="AA27" s="1"/>
      <c r="AB27" s="1"/>
    </row>
    <row r="28" spans="2:28" ht="12.75" customHeight="1" x14ac:dyDescent="0.25">
      <c r="B28" s="179"/>
      <c r="C28" s="178"/>
      <c r="D28" s="188"/>
      <c r="E28" s="180"/>
      <c r="F28" s="181"/>
      <c r="G28" s="126">
        <f t="shared" si="1"/>
        <v>0</v>
      </c>
      <c r="H28" s="1"/>
      <c r="I28" s="1"/>
      <c r="J28" s="1"/>
      <c r="K28" s="1"/>
      <c r="L28" s="1"/>
      <c r="M28" s="1"/>
      <c r="N28" s="1"/>
      <c r="O28" s="1"/>
      <c r="P28" s="1"/>
      <c r="Q28" s="1"/>
      <c r="R28" s="1"/>
      <c r="S28" s="1"/>
      <c r="T28" s="1"/>
      <c r="U28" s="1"/>
      <c r="V28" s="1"/>
      <c r="W28" s="1"/>
      <c r="X28" s="1"/>
      <c r="Y28" s="1"/>
      <c r="Z28" s="1"/>
      <c r="AA28" s="1"/>
      <c r="AB28" s="1"/>
    </row>
    <row r="29" spans="2:28" ht="12.75" customHeight="1" x14ac:dyDescent="0.25">
      <c r="B29" s="179"/>
      <c r="C29" s="189"/>
      <c r="D29" s="188"/>
      <c r="E29" s="180"/>
      <c r="F29" s="181"/>
      <c r="G29" s="126">
        <f t="shared" ref="G29:G30" si="2">E29*F29</f>
        <v>0</v>
      </c>
      <c r="H29" s="1"/>
      <c r="I29" s="1"/>
      <c r="J29" s="1"/>
      <c r="K29" s="1"/>
      <c r="L29" s="1"/>
      <c r="M29" s="1"/>
      <c r="N29" s="1"/>
      <c r="O29" s="1"/>
      <c r="P29" s="1"/>
      <c r="Q29" s="1"/>
      <c r="R29" s="1"/>
      <c r="S29" s="1"/>
      <c r="T29" s="1"/>
      <c r="U29" s="1"/>
      <c r="V29" s="1"/>
      <c r="W29" s="1"/>
      <c r="X29" s="1"/>
      <c r="Y29" s="1"/>
      <c r="Z29" s="1"/>
      <c r="AA29" s="1"/>
      <c r="AB29" s="1"/>
    </row>
    <row r="30" spans="2:28" ht="12.75" customHeight="1" x14ac:dyDescent="0.25">
      <c r="B30" s="183"/>
      <c r="C30" s="289"/>
      <c r="D30" s="289"/>
      <c r="E30" s="184"/>
      <c r="F30" s="185"/>
      <c r="G30" s="186">
        <f t="shared" si="2"/>
        <v>0</v>
      </c>
      <c r="H30" s="1"/>
      <c r="I30" s="1"/>
      <c r="J30" s="1"/>
      <c r="K30" s="1"/>
      <c r="L30" s="1"/>
      <c r="M30" s="1"/>
      <c r="N30" s="1"/>
      <c r="O30" s="1"/>
      <c r="P30" s="1"/>
      <c r="Q30" s="1"/>
      <c r="R30" s="1"/>
      <c r="S30" s="1"/>
      <c r="T30" s="1"/>
      <c r="U30" s="1"/>
      <c r="V30" s="1"/>
      <c r="W30" s="1"/>
      <c r="X30" s="1"/>
      <c r="Y30" s="1"/>
      <c r="Z30" s="1"/>
      <c r="AA30" s="1"/>
      <c r="AB30" s="1"/>
    </row>
    <row r="31" spans="2:28" ht="12.75" customHeight="1" x14ac:dyDescent="0.25">
      <c r="B31" s="106" t="s">
        <v>165</v>
      </c>
      <c r="C31" s="106"/>
      <c r="D31" s="106"/>
      <c r="E31" s="208"/>
      <c r="F31" s="288"/>
      <c r="G31" s="338">
        <f>SUM(G24:G30)</f>
        <v>0</v>
      </c>
      <c r="H31" s="1"/>
      <c r="I31" s="1"/>
      <c r="J31" s="1"/>
      <c r="K31" s="1"/>
      <c r="L31" s="1"/>
      <c r="M31" s="1"/>
      <c r="N31" s="1"/>
      <c r="O31" s="1"/>
      <c r="P31" s="1"/>
      <c r="Q31" s="1"/>
      <c r="R31" s="1"/>
      <c r="S31" s="1"/>
      <c r="T31" s="1"/>
      <c r="U31" s="1"/>
      <c r="V31" s="1"/>
      <c r="W31" s="1"/>
      <c r="X31" s="1"/>
      <c r="Y31" s="1"/>
      <c r="Z31" s="1"/>
      <c r="AA31" s="1"/>
      <c r="AB31" s="1"/>
    </row>
    <row r="32" spans="2:28" ht="12.75" customHeight="1" x14ac:dyDescent="0.25">
      <c r="B32" s="105"/>
      <c r="C32" s="105"/>
      <c r="E32" s="1"/>
      <c r="F32" s="1"/>
      <c r="G32" s="1"/>
      <c r="H32" s="1"/>
      <c r="I32" s="1"/>
      <c r="J32" s="1"/>
      <c r="K32" s="1"/>
      <c r="L32" s="1"/>
      <c r="M32" s="1"/>
      <c r="N32" s="1"/>
      <c r="O32" s="1"/>
      <c r="P32" s="1"/>
      <c r="Q32" s="1"/>
      <c r="R32" s="1"/>
      <c r="S32" s="1"/>
      <c r="T32" s="1"/>
      <c r="U32" s="1"/>
      <c r="V32" s="1"/>
      <c r="W32" s="1"/>
      <c r="X32" s="1"/>
      <c r="Y32" s="1"/>
      <c r="Z32" s="1"/>
      <c r="AA32" s="1"/>
      <c r="AB32" s="1"/>
    </row>
    <row r="33" spans="2:28" ht="15.6" x14ac:dyDescent="0.3">
      <c r="B33" s="5" t="s">
        <v>160</v>
      </c>
      <c r="D33" s="5"/>
      <c r="E33" s="1"/>
      <c r="F33" s="1"/>
      <c r="G33" s="1"/>
      <c r="H33" s="1"/>
      <c r="I33" s="1"/>
      <c r="J33" s="1"/>
      <c r="K33" s="1"/>
      <c r="L33" s="1"/>
      <c r="M33" s="1"/>
      <c r="N33" s="1"/>
      <c r="O33" s="1"/>
      <c r="P33" s="1"/>
      <c r="Q33" s="1"/>
      <c r="R33" s="1"/>
      <c r="S33" s="1"/>
      <c r="T33" s="1"/>
      <c r="U33" s="1"/>
      <c r="V33" s="1"/>
      <c r="W33" s="1"/>
      <c r="X33" s="1"/>
      <c r="Y33" s="1"/>
      <c r="Z33" s="1"/>
      <c r="AA33" s="1"/>
      <c r="AB33" s="1"/>
    </row>
    <row r="34" spans="2:28" ht="26.4" x14ac:dyDescent="0.25">
      <c r="B34" s="90" t="s">
        <v>162</v>
      </c>
      <c r="C34" s="86" t="s">
        <v>1</v>
      </c>
      <c r="D34" s="86" t="s">
        <v>2</v>
      </c>
      <c r="E34" s="86" t="s">
        <v>159</v>
      </c>
      <c r="F34" s="87" t="s">
        <v>32</v>
      </c>
      <c r="G34" s="86" t="s">
        <v>31</v>
      </c>
      <c r="H34" s="1"/>
      <c r="I34" s="1"/>
      <c r="J34" s="1"/>
      <c r="K34" s="1"/>
      <c r="L34" s="1"/>
      <c r="M34" s="1"/>
      <c r="N34" s="1"/>
      <c r="O34" s="1"/>
      <c r="P34" s="1"/>
      <c r="Q34" s="1"/>
      <c r="R34" s="1"/>
      <c r="S34" s="1"/>
      <c r="T34" s="1"/>
      <c r="U34" s="1"/>
      <c r="V34" s="1"/>
      <c r="W34" s="1"/>
      <c r="X34" s="1"/>
      <c r="Y34" s="1"/>
      <c r="Z34" s="1"/>
      <c r="AA34" s="1"/>
      <c r="AB34" s="1"/>
    </row>
    <row r="35" spans="2:28" ht="12.75" customHeight="1" x14ac:dyDescent="0.25">
      <c r="B35" s="179"/>
      <c r="C35" s="173"/>
      <c r="D35" s="173"/>
      <c r="E35" s="190"/>
      <c r="F35" s="191"/>
      <c r="G35" s="177">
        <f>E35*F35</f>
        <v>0</v>
      </c>
      <c r="H35" s="1"/>
      <c r="I35" s="1"/>
      <c r="J35" s="1"/>
      <c r="K35" s="1"/>
      <c r="L35" s="1"/>
      <c r="M35" s="1"/>
      <c r="N35" s="1"/>
      <c r="O35" s="1"/>
      <c r="P35" s="1"/>
      <c r="Q35" s="1"/>
      <c r="R35" s="1"/>
      <c r="S35" s="1"/>
      <c r="T35" s="1"/>
      <c r="U35" s="1"/>
      <c r="V35" s="1"/>
      <c r="W35" s="1"/>
      <c r="X35" s="1"/>
      <c r="Y35" s="1"/>
      <c r="Z35" s="1"/>
      <c r="AA35" s="1"/>
      <c r="AB35" s="1"/>
    </row>
    <row r="36" spans="2:28" ht="12.75" customHeight="1" x14ac:dyDescent="0.25">
      <c r="B36" s="179"/>
      <c r="C36" s="192"/>
      <c r="D36" s="189"/>
      <c r="E36" s="124"/>
      <c r="F36" s="125"/>
      <c r="G36" s="182">
        <f>E36*F36</f>
        <v>0</v>
      </c>
      <c r="H36" s="1"/>
      <c r="I36" s="1"/>
      <c r="J36" s="1"/>
      <c r="K36" s="1"/>
      <c r="L36" s="1"/>
      <c r="M36" s="1"/>
      <c r="N36" s="1"/>
      <c r="O36" s="1"/>
      <c r="P36" s="1"/>
      <c r="Q36" s="1"/>
      <c r="R36" s="1"/>
      <c r="S36" s="1"/>
      <c r="T36" s="1"/>
      <c r="U36" s="1"/>
      <c r="V36" s="1"/>
      <c r="W36" s="1"/>
      <c r="X36" s="1"/>
      <c r="Y36" s="1"/>
      <c r="Z36" s="1"/>
      <c r="AA36" s="1"/>
      <c r="AB36" s="1"/>
    </row>
    <row r="37" spans="2:28" ht="12.75" customHeight="1" x14ac:dyDescent="0.25">
      <c r="B37" s="179"/>
      <c r="C37" s="178"/>
      <c r="D37" s="189"/>
      <c r="E37" s="124"/>
      <c r="F37" s="125"/>
      <c r="G37" s="182">
        <f>E37*F37</f>
        <v>0</v>
      </c>
      <c r="H37" s="1"/>
      <c r="I37" s="1"/>
      <c r="J37" s="1"/>
      <c r="K37" s="1"/>
      <c r="L37" s="1"/>
      <c r="M37" s="1"/>
      <c r="N37" s="1"/>
      <c r="O37" s="1"/>
      <c r="P37" s="1"/>
      <c r="Q37" s="1"/>
      <c r="R37" s="1"/>
      <c r="S37" s="1"/>
      <c r="T37" s="1"/>
      <c r="U37" s="1"/>
      <c r="V37" s="1"/>
      <c r="W37" s="1"/>
      <c r="X37" s="1"/>
      <c r="Y37" s="1"/>
      <c r="Z37" s="1"/>
      <c r="AA37" s="1"/>
      <c r="AB37" s="1"/>
    </row>
    <row r="38" spans="2:28" ht="12.75" customHeight="1" x14ac:dyDescent="0.25">
      <c r="B38" s="179"/>
      <c r="C38" s="178"/>
      <c r="D38" s="189"/>
      <c r="E38" s="124"/>
      <c r="F38" s="125"/>
      <c r="G38" s="182">
        <f t="shared" ref="G38:G44" si="3">E38*F38</f>
        <v>0</v>
      </c>
      <c r="H38" s="1"/>
      <c r="I38" s="1"/>
      <c r="J38" s="1"/>
      <c r="K38" s="1"/>
      <c r="L38" s="1"/>
      <c r="M38" s="1"/>
      <c r="N38" s="1"/>
      <c r="O38" s="1"/>
      <c r="P38" s="1"/>
      <c r="Q38" s="1"/>
      <c r="R38" s="1"/>
      <c r="S38" s="1"/>
      <c r="T38" s="1"/>
      <c r="U38" s="1"/>
      <c r="V38" s="1"/>
      <c r="W38" s="1"/>
      <c r="X38" s="1"/>
      <c r="Y38" s="1"/>
      <c r="Z38" s="1"/>
      <c r="AA38" s="1"/>
      <c r="AB38" s="1"/>
    </row>
    <row r="39" spans="2:28" ht="12.75" customHeight="1" x14ac:dyDescent="0.25">
      <c r="B39" s="179"/>
      <c r="C39" s="189"/>
      <c r="D39" s="189"/>
      <c r="E39" s="124"/>
      <c r="F39" s="125"/>
      <c r="G39" s="182">
        <f t="shared" si="3"/>
        <v>0</v>
      </c>
      <c r="H39" s="1"/>
      <c r="I39" s="1"/>
      <c r="J39" s="1"/>
      <c r="K39" s="1"/>
      <c r="L39" s="1"/>
      <c r="M39" s="1"/>
      <c r="N39" s="1"/>
      <c r="O39" s="1"/>
      <c r="P39" s="1"/>
      <c r="Q39" s="1"/>
      <c r="R39" s="1"/>
      <c r="S39" s="1"/>
      <c r="T39" s="1"/>
      <c r="U39" s="1"/>
      <c r="V39" s="1"/>
      <c r="W39" s="1"/>
      <c r="X39" s="1"/>
      <c r="Y39" s="1"/>
      <c r="Z39" s="1"/>
      <c r="AA39" s="1"/>
      <c r="AB39" s="1"/>
    </row>
    <row r="40" spans="2:28" ht="12.75" customHeight="1" x14ac:dyDescent="0.25">
      <c r="B40" s="179"/>
      <c r="C40" s="189"/>
      <c r="D40" s="189"/>
      <c r="E40" s="124"/>
      <c r="F40" s="125"/>
      <c r="G40" s="182">
        <f t="shared" si="3"/>
        <v>0</v>
      </c>
      <c r="H40" s="1"/>
      <c r="I40" s="1"/>
      <c r="J40" s="1"/>
      <c r="K40" s="1"/>
      <c r="L40" s="1"/>
      <c r="M40" s="1"/>
      <c r="N40" s="1"/>
      <c r="O40" s="1"/>
      <c r="P40" s="1"/>
      <c r="Q40" s="1"/>
      <c r="R40" s="1"/>
      <c r="S40" s="1"/>
      <c r="T40" s="1"/>
      <c r="U40" s="1"/>
      <c r="V40" s="1"/>
      <c r="W40" s="1"/>
      <c r="X40" s="1"/>
      <c r="Y40" s="1"/>
      <c r="Z40" s="1"/>
      <c r="AA40" s="1"/>
      <c r="AB40" s="1"/>
    </row>
    <row r="41" spans="2:28" ht="12.75" customHeight="1" x14ac:dyDescent="0.25">
      <c r="B41" s="179"/>
      <c r="C41" s="188"/>
      <c r="D41" s="188"/>
      <c r="E41" s="124"/>
      <c r="F41" s="125"/>
      <c r="G41" s="182">
        <f t="shared" si="3"/>
        <v>0</v>
      </c>
      <c r="H41" s="1"/>
      <c r="I41" s="1"/>
      <c r="J41" s="1"/>
      <c r="K41" s="1"/>
      <c r="L41" s="1"/>
      <c r="M41" s="1"/>
      <c r="N41" s="1"/>
      <c r="O41" s="1"/>
      <c r="P41" s="1"/>
      <c r="Q41" s="1"/>
      <c r="R41" s="1"/>
      <c r="S41" s="1"/>
      <c r="T41" s="1"/>
      <c r="U41" s="1"/>
      <c r="V41" s="1"/>
      <c r="W41" s="1"/>
      <c r="X41" s="1"/>
      <c r="Y41" s="1"/>
      <c r="Z41" s="1"/>
      <c r="AA41" s="1"/>
      <c r="AB41" s="1"/>
    </row>
    <row r="42" spans="2:28" ht="12.75" customHeight="1" x14ac:dyDescent="0.25">
      <c r="B42" s="179"/>
      <c r="C42" s="188"/>
      <c r="D42" s="188"/>
      <c r="E42" s="124"/>
      <c r="F42" s="125"/>
      <c r="G42" s="182">
        <f t="shared" si="3"/>
        <v>0</v>
      </c>
      <c r="H42" s="1"/>
      <c r="I42" s="1"/>
      <c r="J42" s="1"/>
      <c r="K42" s="1"/>
      <c r="L42" s="1"/>
      <c r="M42" s="1"/>
      <c r="N42" s="1"/>
      <c r="O42" s="1"/>
      <c r="P42" s="1"/>
      <c r="Q42" s="1"/>
      <c r="R42" s="1"/>
      <c r="S42" s="1"/>
      <c r="T42" s="1"/>
      <c r="U42" s="1"/>
      <c r="V42" s="1"/>
      <c r="W42" s="1"/>
      <c r="X42" s="1"/>
      <c r="Y42" s="1"/>
      <c r="Z42" s="1"/>
      <c r="AA42" s="1"/>
      <c r="AB42" s="1"/>
    </row>
    <row r="43" spans="2:28" ht="12.75" customHeight="1" x14ac:dyDescent="0.25">
      <c r="B43" s="179"/>
      <c r="C43" s="188"/>
      <c r="D43" s="188"/>
      <c r="E43" s="124"/>
      <c r="F43" s="125"/>
      <c r="G43" s="182">
        <f t="shared" si="3"/>
        <v>0</v>
      </c>
      <c r="H43" s="1"/>
      <c r="I43" s="1"/>
      <c r="J43" s="1"/>
      <c r="K43" s="1"/>
      <c r="L43" s="1"/>
      <c r="M43" s="1"/>
      <c r="N43" s="1"/>
      <c r="O43" s="1"/>
      <c r="P43" s="1"/>
      <c r="Q43" s="1"/>
      <c r="R43" s="1"/>
      <c r="S43" s="1"/>
      <c r="T43" s="1"/>
      <c r="U43" s="1"/>
      <c r="V43" s="1"/>
      <c r="W43" s="1"/>
      <c r="X43" s="1"/>
      <c r="Y43" s="1"/>
      <c r="Z43" s="1"/>
      <c r="AA43" s="1"/>
      <c r="AB43" s="1"/>
    </row>
    <row r="44" spans="2:28" ht="12.75" customHeight="1" x14ac:dyDescent="0.25">
      <c r="B44" s="179"/>
      <c r="C44" s="188"/>
      <c r="D44" s="188"/>
      <c r="E44" s="124"/>
      <c r="F44" s="125"/>
      <c r="G44" s="126">
        <f t="shared" si="3"/>
        <v>0</v>
      </c>
      <c r="H44" s="1"/>
      <c r="I44" s="1"/>
      <c r="J44" s="1"/>
      <c r="K44" s="1"/>
      <c r="L44" s="1"/>
      <c r="M44" s="1"/>
      <c r="N44" s="1"/>
      <c r="O44" s="1"/>
      <c r="P44" s="1"/>
      <c r="Q44" s="1"/>
      <c r="R44" s="1"/>
      <c r="S44" s="1"/>
      <c r="T44" s="1"/>
      <c r="U44" s="1"/>
      <c r="V44" s="1"/>
      <c r="W44" s="1"/>
      <c r="X44" s="1"/>
      <c r="Y44" s="1"/>
      <c r="Z44" s="1"/>
      <c r="AA44" s="1"/>
      <c r="AB44" s="1"/>
    </row>
    <row r="45" spans="2:28" ht="13.2" x14ac:dyDescent="0.25">
      <c r="B45" s="107" t="s">
        <v>171</v>
      </c>
      <c r="C45" s="94"/>
      <c r="D45" s="91"/>
      <c r="E45" s="92"/>
      <c r="F45" s="93"/>
      <c r="G45" s="339">
        <f>SUM(G35:G44)</f>
        <v>0</v>
      </c>
      <c r="H45" s="1"/>
      <c r="I45" s="1"/>
      <c r="J45" s="1"/>
      <c r="K45" s="1"/>
      <c r="L45" s="1"/>
      <c r="M45" s="1"/>
      <c r="N45" s="1"/>
      <c r="O45" s="1"/>
      <c r="P45" s="1"/>
      <c r="Q45" s="1"/>
      <c r="R45" s="1"/>
      <c r="S45" s="1"/>
      <c r="T45" s="1"/>
      <c r="U45" s="1"/>
      <c r="V45" s="1"/>
      <c r="W45" s="1"/>
      <c r="X45" s="1"/>
      <c r="Y45" s="1"/>
      <c r="Z45" s="1"/>
      <c r="AA45" s="1"/>
      <c r="AB45" s="1"/>
    </row>
    <row r="46" spans="2:28" ht="31.2" x14ac:dyDescent="0.25">
      <c r="B46" s="95" t="s">
        <v>166</v>
      </c>
      <c r="C46" s="95"/>
      <c r="D46" s="108"/>
      <c r="E46" s="109"/>
      <c r="F46" s="110"/>
      <c r="G46" s="110"/>
      <c r="H46" s="1"/>
      <c r="I46" s="1"/>
      <c r="J46" s="1"/>
      <c r="K46" s="1"/>
      <c r="L46" s="1"/>
      <c r="M46" s="1"/>
      <c r="N46" s="1"/>
      <c r="O46" s="1"/>
      <c r="P46" s="1"/>
      <c r="Q46" s="1"/>
      <c r="R46" s="1"/>
      <c r="S46" s="1"/>
      <c r="T46" s="1"/>
      <c r="U46" s="1"/>
      <c r="V46" s="1"/>
      <c r="W46" s="1"/>
      <c r="X46" s="1"/>
      <c r="Y46" s="1"/>
      <c r="Z46" s="1"/>
      <c r="AA46" s="1"/>
      <c r="AB46" s="1"/>
    </row>
    <row r="47" spans="2:28" ht="12.75" hidden="1" customHeight="1" x14ac:dyDescent="0.25">
      <c r="E47" s="1"/>
      <c r="F47" s="1"/>
      <c r="G47" s="1"/>
      <c r="H47" s="1"/>
      <c r="I47" s="1"/>
      <c r="J47" s="1"/>
      <c r="K47" s="1"/>
      <c r="L47" s="1"/>
      <c r="M47" s="1"/>
      <c r="N47" s="1"/>
      <c r="O47" s="1"/>
      <c r="P47" s="1"/>
      <c r="Q47" s="1"/>
      <c r="R47" s="1"/>
      <c r="S47" s="1"/>
      <c r="T47" s="1"/>
      <c r="U47" s="1"/>
      <c r="V47" s="1"/>
      <c r="W47" s="1"/>
      <c r="X47" s="1"/>
      <c r="Y47" s="1"/>
      <c r="Z47" s="1"/>
      <c r="AA47" s="1"/>
      <c r="AB47" s="1"/>
    </row>
    <row r="48" spans="2:28" ht="12.75" hidden="1" customHeight="1" x14ac:dyDescent="0.25">
      <c r="C48" s="3"/>
      <c r="E48" s="1"/>
      <c r="F48" s="1"/>
      <c r="G48" s="1"/>
      <c r="H48" s="1"/>
      <c r="I48" s="1"/>
      <c r="J48" s="1"/>
      <c r="K48" s="1"/>
      <c r="L48" s="1"/>
      <c r="M48" s="1"/>
      <c r="N48" s="1"/>
      <c r="O48" s="1"/>
      <c r="P48" s="1"/>
      <c r="Q48" s="1"/>
      <c r="R48" s="1"/>
      <c r="S48" s="1"/>
      <c r="T48" s="1"/>
      <c r="U48" s="1"/>
      <c r="V48" s="1"/>
      <c r="W48" s="1"/>
      <c r="X48" s="1"/>
      <c r="Y48" s="1"/>
      <c r="Z48" s="1"/>
      <c r="AA48" s="1"/>
      <c r="AB48" s="1"/>
    </row>
    <row r="49" spans="5:28" ht="12.75" hidden="1" customHeight="1" x14ac:dyDescent="0.25">
      <c r="E49" s="1"/>
      <c r="F49" s="1"/>
      <c r="G49" s="1"/>
      <c r="H49" s="1"/>
      <c r="I49" s="1"/>
      <c r="J49" s="1"/>
      <c r="K49" s="1"/>
      <c r="L49" s="1"/>
      <c r="M49" s="1"/>
      <c r="N49" s="1"/>
      <c r="O49" s="1"/>
      <c r="P49" s="1"/>
      <c r="Q49" s="1"/>
      <c r="R49" s="1"/>
      <c r="S49" s="1"/>
      <c r="T49" s="1"/>
      <c r="U49" s="1"/>
      <c r="V49" s="1"/>
      <c r="W49" s="1"/>
      <c r="X49" s="1"/>
      <c r="Y49" s="1"/>
      <c r="Z49" s="1"/>
      <c r="AA49" s="1"/>
      <c r="AB49" s="1"/>
    </row>
    <row r="50" spans="5:28" ht="12.75" hidden="1" customHeight="1" x14ac:dyDescent="0.25">
      <c r="E50" s="1"/>
      <c r="F50" s="1"/>
      <c r="G50" s="1"/>
      <c r="H50" s="1"/>
      <c r="I50" s="1"/>
      <c r="J50" s="1"/>
      <c r="K50" s="1"/>
      <c r="L50" s="1"/>
      <c r="M50" s="1"/>
      <c r="N50" s="1"/>
      <c r="O50" s="1"/>
      <c r="P50" s="1"/>
      <c r="Q50" s="1"/>
      <c r="R50" s="1"/>
      <c r="S50" s="1"/>
      <c r="T50" s="1"/>
      <c r="U50" s="1"/>
      <c r="V50" s="1"/>
      <c r="W50" s="1"/>
      <c r="X50" s="1"/>
      <c r="Y50" s="1"/>
      <c r="Z50" s="1"/>
      <c r="AA50" s="1"/>
      <c r="AB50" s="1"/>
    </row>
    <row r="51" spans="5:28" ht="12.75" hidden="1" customHeight="1" x14ac:dyDescent="0.25">
      <c r="E51" s="1"/>
      <c r="F51" s="1"/>
      <c r="G51" s="1"/>
      <c r="H51" s="1"/>
      <c r="I51" s="1"/>
      <c r="J51" s="1"/>
      <c r="K51" s="1"/>
      <c r="L51" s="1"/>
      <c r="M51" s="1"/>
      <c r="N51" s="1"/>
      <c r="O51" s="1"/>
      <c r="P51" s="1"/>
      <c r="Q51" s="1"/>
      <c r="R51" s="1"/>
      <c r="S51" s="1"/>
      <c r="T51" s="1"/>
      <c r="U51" s="1"/>
      <c r="V51" s="1"/>
      <c r="W51" s="1"/>
      <c r="X51" s="1"/>
      <c r="Y51" s="1"/>
      <c r="Z51" s="1"/>
      <c r="AA51" s="1"/>
      <c r="AB51" s="1"/>
    </row>
    <row r="52" spans="5:28" ht="12.75" hidden="1" customHeight="1" x14ac:dyDescent="0.25">
      <c r="E52" s="1"/>
      <c r="F52" s="1"/>
      <c r="G52" s="1"/>
      <c r="H52" s="1"/>
      <c r="I52" s="1"/>
      <c r="J52" s="1"/>
      <c r="K52" s="1"/>
      <c r="L52" s="1"/>
      <c r="M52" s="1"/>
      <c r="N52" s="1"/>
      <c r="O52" s="1"/>
      <c r="P52" s="1"/>
      <c r="Q52" s="1"/>
      <c r="R52" s="1"/>
      <c r="S52" s="1"/>
      <c r="T52" s="1"/>
      <c r="U52" s="1"/>
      <c r="V52" s="1"/>
      <c r="W52" s="1"/>
      <c r="X52" s="1"/>
      <c r="Y52" s="1"/>
      <c r="Z52" s="1"/>
      <c r="AA52" s="1"/>
      <c r="AB52" s="1"/>
    </row>
    <row r="53" spans="5:28" ht="12.75" hidden="1" customHeight="1" x14ac:dyDescent="0.25">
      <c r="E53" s="1"/>
      <c r="F53" s="1"/>
      <c r="G53" s="1"/>
      <c r="H53" s="1"/>
      <c r="I53" s="1"/>
      <c r="J53" s="1"/>
      <c r="K53" s="1"/>
      <c r="L53" s="1"/>
      <c r="M53" s="1"/>
      <c r="N53" s="1"/>
      <c r="O53" s="1"/>
      <c r="P53" s="1"/>
      <c r="Q53" s="1"/>
      <c r="R53" s="1"/>
      <c r="S53" s="1"/>
      <c r="T53" s="1"/>
      <c r="U53" s="1"/>
      <c r="V53" s="1"/>
      <c r="W53" s="1"/>
      <c r="X53" s="1"/>
      <c r="Y53" s="1"/>
      <c r="Z53" s="1"/>
      <c r="AA53" s="1"/>
      <c r="AB53" s="1"/>
    </row>
    <row r="54" spans="5:28" ht="12.75" hidden="1" customHeight="1" x14ac:dyDescent="0.25">
      <c r="E54" s="1"/>
      <c r="F54" s="1"/>
      <c r="G54" s="1"/>
      <c r="H54" s="1"/>
      <c r="I54" s="1"/>
      <c r="J54" s="1"/>
      <c r="K54" s="1"/>
      <c r="L54" s="1"/>
      <c r="M54" s="1"/>
      <c r="N54" s="1"/>
      <c r="O54" s="1"/>
      <c r="P54" s="1"/>
      <c r="Q54" s="1"/>
      <c r="R54" s="1"/>
      <c r="S54" s="1"/>
      <c r="T54" s="1"/>
      <c r="U54" s="1"/>
      <c r="V54" s="1"/>
      <c r="W54" s="1"/>
      <c r="X54" s="1"/>
      <c r="Y54" s="1"/>
      <c r="Z54" s="1"/>
      <c r="AA54" s="1"/>
      <c r="AB54" s="1"/>
    </row>
    <row r="55" spans="5:28" ht="12.75" hidden="1" customHeight="1" x14ac:dyDescent="0.25">
      <c r="E55" s="1"/>
      <c r="F55" s="1"/>
      <c r="G55" s="1"/>
      <c r="H55" s="1"/>
      <c r="I55" s="1"/>
      <c r="J55" s="1"/>
      <c r="K55" s="1"/>
      <c r="L55" s="1"/>
      <c r="M55" s="1"/>
      <c r="N55" s="1"/>
      <c r="O55" s="1"/>
      <c r="P55" s="1"/>
      <c r="Q55" s="1"/>
      <c r="R55" s="1"/>
      <c r="S55" s="1"/>
      <c r="T55" s="1"/>
      <c r="U55" s="1"/>
      <c r="V55" s="1"/>
      <c r="W55" s="1"/>
      <c r="X55" s="1"/>
      <c r="Y55" s="1"/>
      <c r="Z55" s="1"/>
      <c r="AA55" s="1"/>
      <c r="AB55" s="1"/>
    </row>
    <row r="56" spans="5:28" ht="12.75" hidden="1" customHeight="1" x14ac:dyDescent="0.25">
      <c r="E56" s="1"/>
      <c r="F56" s="1"/>
      <c r="G56" s="1"/>
      <c r="H56" s="1"/>
      <c r="I56" s="1"/>
      <c r="J56" s="1"/>
      <c r="K56" s="1"/>
      <c r="L56" s="1"/>
      <c r="M56" s="1"/>
      <c r="N56" s="1"/>
      <c r="O56" s="1"/>
      <c r="P56" s="1"/>
      <c r="Q56" s="1"/>
      <c r="R56" s="1"/>
      <c r="S56" s="1"/>
      <c r="T56" s="1"/>
      <c r="U56" s="1"/>
      <c r="V56" s="1"/>
      <c r="W56" s="1"/>
      <c r="X56" s="1"/>
      <c r="Y56" s="1"/>
      <c r="Z56" s="1"/>
      <c r="AA56" s="1"/>
      <c r="AB56" s="1"/>
    </row>
    <row r="57" spans="5:28" ht="12.75" hidden="1" customHeight="1" x14ac:dyDescent="0.25">
      <c r="E57" s="1"/>
      <c r="F57" s="1"/>
      <c r="G57" s="1"/>
      <c r="H57" s="1"/>
      <c r="I57" s="1"/>
      <c r="J57" s="1"/>
      <c r="K57" s="1"/>
      <c r="L57" s="1"/>
      <c r="M57" s="1"/>
      <c r="N57" s="1"/>
      <c r="O57" s="1"/>
      <c r="P57" s="1"/>
      <c r="Q57" s="1"/>
      <c r="R57" s="1"/>
      <c r="S57" s="1"/>
      <c r="T57" s="1"/>
      <c r="U57" s="1"/>
      <c r="V57" s="1"/>
      <c r="W57" s="1"/>
      <c r="X57" s="1"/>
      <c r="Y57" s="1"/>
      <c r="Z57" s="1"/>
      <c r="AA57" s="1"/>
      <c r="AB57" s="1"/>
    </row>
    <row r="58" spans="5:28" ht="12.75" hidden="1" customHeight="1" x14ac:dyDescent="0.25">
      <c r="E58" s="1"/>
      <c r="F58" s="1"/>
      <c r="G58" s="1"/>
      <c r="H58" s="1"/>
      <c r="I58" s="1"/>
      <c r="J58" s="1"/>
      <c r="K58" s="1"/>
      <c r="L58" s="1"/>
      <c r="M58" s="1"/>
      <c r="N58" s="1"/>
      <c r="O58" s="1"/>
      <c r="P58" s="1"/>
      <c r="Q58" s="1"/>
      <c r="R58" s="1"/>
      <c r="S58" s="1"/>
      <c r="T58" s="1"/>
      <c r="U58" s="1"/>
      <c r="V58" s="1"/>
      <c r="W58" s="1"/>
      <c r="X58" s="1"/>
      <c r="Y58" s="1"/>
      <c r="Z58" s="1"/>
      <c r="AA58" s="1"/>
      <c r="AB58" s="1"/>
    </row>
    <row r="59" spans="5:28" ht="12.75" hidden="1" customHeight="1" x14ac:dyDescent="0.25">
      <c r="E59" s="1"/>
      <c r="F59" s="1"/>
      <c r="G59" s="1"/>
      <c r="H59" s="1"/>
      <c r="I59" s="1"/>
      <c r="J59" s="1"/>
      <c r="K59" s="1"/>
      <c r="L59" s="1"/>
      <c r="M59" s="1"/>
      <c r="N59" s="1"/>
      <c r="O59" s="1"/>
      <c r="P59" s="1"/>
      <c r="Q59" s="1"/>
      <c r="R59" s="1"/>
      <c r="S59" s="1"/>
      <c r="T59" s="1"/>
      <c r="U59" s="1"/>
      <c r="V59" s="1"/>
      <c r="W59" s="1"/>
      <c r="X59" s="1"/>
      <c r="Y59" s="1"/>
      <c r="Z59" s="1"/>
      <c r="AA59" s="1"/>
      <c r="AB59" s="1"/>
    </row>
    <row r="60" spans="5:28" ht="12.75" hidden="1" customHeight="1" x14ac:dyDescent="0.25">
      <c r="E60" s="1"/>
      <c r="F60" s="1"/>
      <c r="G60" s="1"/>
      <c r="H60" s="1"/>
      <c r="I60" s="1"/>
      <c r="J60" s="1"/>
      <c r="K60" s="1"/>
      <c r="L60" s="1"/>
      <c r="M60" s="1"/>
      <c r="N60" s="1"/>
      <c r="O60" s="1"/>
      <c r="P60" s="1"/>
      <c r="Q60" s="1"/>
      <c r="R60" s="1"/>
      <c r="S60" s="1"/>
      <c r="T60" s="1"/>
      <c r="U60" s="1"/>
      <c r="V60" s="1"/>
      <c r="W60" s="1"/>
      <c r="X60" s="1"/>
      <c r="Y60" s="1"/>
      <c r="Z60" s="1"/>
      <c r="AA60" s="1"/>
      <c r="AB60" s="1"/>
    </row>
    <row r="61" spans="5:28" ht="12.75" hidden="1" customHeight="1" x14ac:dyDescent="0.25">
      <c r="E61" s="1"/>
      <c r="F61" s="1"/>
      <c r="G61" s="1"/>
      <c r="H61" s="1"/>
      <c r="I61" s="1"/>
      <c r="J61" s="1"/>
      <c r="K61" s="1"/>
      <c r="L61" s="1"/>
      <c r="M61" s="1"/>
      <c r="N61" s="1"/>
      <c r="O61" s="1"/>
      <c r="P61" s="1"/>
      <c r="Q61" s="1"/>
      <c r="R61" s="1"/>
      <c r="S61" s="1"/>
      <c r="T61" s="1"/>
      <c r="U61" s="1"/>
      <c r="V61" s="1"/>
      <c r="W61" s="1"/>
      <c r="X61" s="1"/>
      <c r="Y61" s="1"/>
      <c r="Z61" s="1"/>
      <c r="AA61" s="1"/>
      <c r="AB61" s="1"/>
    </row>
    <row r="62" spans="5:28" ht="12.75" hidden="1" customHeight="1" x14ac:dyDescent="0.25">
      <c r="E62" s="1"/>
      <c r="F62" s="1"/>
      <c r="G62" s="1"/>
      <c r="H62" s="1"/>
      <c r="I62" s="1"/>
      <c r="J62" s="1"/>
      <c r="K62" s="1"/>
      <c r="L62" s="1"/>
      <c r="M62" s="1"/>
      <c r="N62" s="1"/>
      <c r="O62" s="1"/>
      <c r="P62" s="1"/>
      <c r="Q62" s="1"/>
      <c r="R62" s="1"/>
      <c r="S62" s="1"/>
      <c r="T62" s="1"/>
      <c r="U62" s="1"/>
      <c r="V62" s="1"/>
      <c r="W62" s="1"/>
      <c r="X62" s="1"/>
      <c r="Y62" s="1"/>
      <c r="Z62" s="1"/>
      <c r="AA62" s="1"/>
      <c r="AB62" s="1"/>
    </row>
    <row r="63" spans="5:28" ht="12.75" hidden="1" customHeight="1" x14ac:dyDescent="0.25">
      <c r="E63" s="1"/>
      <c r="F63" s="1"/>
      <c r="G63" s="1"/>
      <c r="H63" s="1"/>
      <c r="I63" s="1"/>
      <c r="J63" s="1"/>
      <c r="K63" s="1"/>
      <c r="L63" s="1"/>
      <c r="M63" s="1"/>
      <c r="N63" s="1"/>
      <c r="O63" s="1"/>
      <c r="P63" s="1"/>
      <c r="Q63" s="1"/>
      <c r="R63" s="1"/>
      <c r="S63" s="1"/>
      <c r="T63" s="1"/>
      <c r="U63" s="1"/>
      <c r="V63" s="1"/>
      <c r="W63" s="1"/>
      <c r="X63" s="1"/>
      <c r="Y63" s="1"/>
      <c r="Z63" s="1"/>
      <c r="AA63" s="1"/>
      <c r="AB63" s="1"/>
    </row>
    <row r="64" spans="5:28" ht="12.75" hidden="1" customHeight="1" x14ac:dyDescent="0.25">
      <c r="E64" s="1"/>
      <c r="F64" s="1"/>
      <c r="G64" s="1"/>
      <c r="H64" s="1"/>
      <c r="I64" s="1"/>
      <c r="J64" s="1"/>
      <c r="K64" s="1"/>
      <c r="L64" s="1"/>
      <c r="M64" s="1"/>
      <c r="N64" s="1"/>
      <c r="O64" s="1"/>
      <c r="P64" s="1"/>
      <c r="Q64" s="1"/>
      <c r="R64" s="1"/>
      <c r="S64" s="1"/>
      <c r="T64" s="1"/>
      <c r="U64" s="1"/>
      <c r="V64" s="1"/>
      <c r="W64" s="1"/>
      <c r="X64" s="1"/>
      <c r="Y64" s="1"/>
      <c r="Z64" s="1"/>
      <c r="AA64" s="1"/>
      <c r="AB64" s="1"/>
    </row>
    <row r="65" spans="5:28" ht="12.75" hidden="1" customHeight="1" x14ac:dyDescent="0.25">
      <c r="E65" s="1"/>
      <c r="F65" s="1"/>
      <c r="G65" s="1"/>
      <c r="H65" s="1"/>
      <c r="I65" s="1"/>
      <c r="J65" s="1"/>
      <c r="K65" s="1"/>
      <c r="L65" s="1"/>
      <c r="M65" s="1"/>
      <c r="N65" s="1"/>
      <c r="O65" s="1"/>
      <c r="P65" s="1"/>
      <c r="Q65" s="1"/>
      <c r="R65" s="1"/>
      <c r="S65" s="1"/>
      <c r="T65" s="1"/>
      <c r="U65" s="1"/>
      <c r="V65" s="1"/>
      <c r="W65" s="1"/>
      <c r="X65" s="1"/>
      <c r="Y65" s="1"/>
      <c r="Z65" s="1"/>
      <c r="AA65" s="1"/>
      <c r="AB65" s="1"/>
    </row>
    <row r="66" spans="5:28" ht="12.75" hidden="1" customHeight="1" x14ac:dyDescent="0.25">
      <c r="E66" s="1"/>
      <c r="F66" s="1"/>
      <c r="G66" s="1"/>
      <c r="H66" s="1"/>
      <c r="I66" s="1"/>
      <c r="J66" s="1"/>
      <c r="K66" s="1"/>
      <c r="L66" s="1"/>
      <c r="M66" s="1"/>
      <c r="N66" s="1"/>
      <c r="O66" s="1"/>
      <c r="P66" s="1"/>
      <c r="Q66" s="1"/>
      <c r="R66" s="1"/>
      <c r="S66" s="1"/>
      <c r="T66" s="1"/>
      <c r="U66" s="1"/>
      <c r="V66" s="1"/>
      <c r="W66" s="1"/>
      <c r="X66" s="1"/>
      <c r="Y66" s="1"/>
      <c r="Z66" s="1"/>
      <c r="AA66" s="1"/>
      <c r="AB66" s="1"/>
    </row>
    <row r="67" spans="5:28" ht="12.75" hidden="1" customHeight="1" x14ac:dyDescent="0.25">
      <c r="E67" s="1"/>
      <c r="F67" s="1"/>
      <c r="G67" s="1"/>
      <c r="H67" s="1"/>
      <c r="I67" s="1"/>
      <c r="J67" s="1"/>
      <c r="K67" s="1"/>
      <c r="L67" s="1"/>
      <c r="M67" s="1"/>
      <c r="N67" s="1"/>
      <c r="O67" s="1"/>
      <c r="P67" s="1"/>
      <c r="Q67" s="1"/>
      <c r="R67" s="1"/>
      <c r="S67" s="1"/>
      <c r="T67" s="1"/>
      <c r="U67" s="1"/>
      <c r="V67" s="1"/>
      <c r="W67" s="1"/>
      <c r="X67" s="1"/>
      <c r="Y67" s="1"/>
      <c r="Z67" s="1"/>
      <c r="AA67" s="1"/>
      <c r="AB67" s="1"/>
    </row>
    <row r="68" spans="5:28" ht="12.75" hidden="1" customHeight="1" x14ac:dyDescent="0.25">
      <c r="E68" s="1"/>
      <c r="F68" s="1"/>
      <c r="G68" s="1"/>
      <c r="H68" s="1"/>
      <c r="I68" s="1"/>
      <c r="J68" s="1"/>
      <c r="K68" s="1"/>
      <c r="L68" s="1"/>
      <c r="M68" s="1"/>
      <c r="N68" s="1"/>
      <c r="O68" s="1"/>
      <c r="P68" s="1"/>
      <c r="Q68" s="1"/>
      <c r="R68" s="1"/>
      <c r="S68" s="1"/>
      <c r="T68" s="1"/>
      <c r="U68" s="1"/>
      <c r="V68" s="1"/>
      <c r="W68" s="1"/>
      <c r="X68" s="1"/>
      <c r="Y68" s="1"/>
      <c r="Z68" s="1"/>
      <c r="AA68" s="1"/>
      <c r="AB68" s="1"/>
    </row>
    <row r="69" spans="5:28" ht="12.75" hidden="1" customHeight="1" x14ac:dyDescent="0.25">
      <c r="E69" s="1"/>
      <c r="F69" s="1"/>
      <c r="G69" s="1"/>
      <c r="H69" s="1"/>
      <c r="I69" s="1"/>
      <c r="J69" s="1"/>
      <c r="K69" s="1"/>
      <c r="L69" s="1"/>
      <c r="M69" s="1"/>
      <c r="N69" s="1"/>
      <c r="O69" s="1"/>
      <c r="P69" s="1"/>
      <c r="Q69" s="1"/>
      <c r="R69" s="1"/>
      <c r="S69" s="1"/>
      <c r="T69" s="1"/>
      <c r="U69" s="1"/>
      <c r="V69" s="1"/>
      <c r="W69" s="1"/>
      <c r="X69" s="1"/>
      <c r="Y69" s="1"/>
      <c r="Z69" s="1"/>
      <c r="AA69" s="1"/>
      <c r="AB69" s="1"/>
    </row>
    <row r="70" spans="5:28" ht="12.75" hidden="1" customHeight="1" x14ac:dyDescent="0.25">
      <c r="E70" s="1"/>
      <c r="F70" s="1"/>
      <c r="G70" s="1"/>
      <c r="H70" s="1"/>
      <c r="I70" s="1"/>
      <c r="J70" s="1"/>
      <c r="K70" s="1"/>
      <c r="L70" s="1"/>
      <c r="M70" s="1"/>
      <c r="N70" s="1"/>
      <c r="O70" s="1"/>
      <c r="P70" s="1"/>
      <c r="Q70" s="1"/>
      <c r="R70" s="1"/>
      <c r="S70" s="1"/>
      <c r="T70" s="1"/>
      <c r="U70" s="1"/>
      <c r="V70" s="1"/>
      <c r="W70" s="1"/>
      <c r="X70" s="1"/>
      <c r="Y70" s="1"/>
      <c r="Z70" s="1"/>
      <c r="AA70" s="1"/>
      <c r="AB70" s="1"/>
    </row>
    <row r="71" spans="5:28" ht="12.75" hidden="1" customHeight="1" x14ac:dyDescent="0.25">
      <c r="E71" s="1"/>
      <c r="F71" s="1"/>
      <c r="G71" s="1"/>
      <c r="H71" s="1"/>
      <c r="I71" s="1"/>
      <c r="J71" s="1"/>
      <c r="K71" s="1"/>
      <c r="L71" s="1"/>
      <c r="M71" s="1"/>
      <c r="N71" s="1"/>
      <c r="O71" s="1"/>
      <c r="P71" s="1"/>
      <c r="Q71" s="1"/>
      <c r="R71" s="1"/>
      <c r="S71" s="1"/>
      <c r="T71" s="1"/>
      <c r="U71" s="1"/>
      <c r="V71" s="1"/>
      <c r="W71" s="1"/>
      <c r="X71" s="1"/>
      <c r="Y71" s="1"/>
      <c r="Z71" s="1"/>
      <c r="AA71" s="1"/>
      <c r="AB71" s="1"/>
    </row>
    <row r="72" spans="5:28" ht="12.75" hidden="1" customHeight="1" x14ac:dyDescent="0.25">
      <c r="E72" s="1"/>
      <c r="F72" s="1"/>
      <c r="G72" s="1"/>
      <c r="H72" s="1"/>
      <c r="I72" s="1"/>
      <c r="J72" s="1"/>
      <c r="K72" s="1"/>
      <c r="L72" s="1"/>
      <c r="M72" s="1"/>
      <c r="N72" s="1"/>
      <c r="O72" s="1"/>
      <c r="P72" s="1"/>
      <c r="Q72" s="1"/>
      <c r="R72" s="1"/>
      <c r="S72" s="1"/>
      <c r="T72" s="1"/>
      <c r="U72" s="1"/>
      <c r="V72" s="1"/>
      <c r="W72" s="1"/>
      <c r="X72" s="1"/>
      <c r="Y72" s="1"/>
      <c r="Z72" s="1"/>
      <c r="AA72" s="1"/>
      <c r="AB72" s="1"/>
    </row>
    <row r="73" spans="5:28" ht="12.75" hidden="1" customHeight="1" x14ac:dyDescent="0.25">
      <c r="E73" s="1"/>
      <c r="F73" s="1"/>
      <c r="G73" s="1"/>
      <c r="H73" s="1"/>
      <c r="I73" s="1"/>
      <c r="J73" s="1"/>
      <c r="K73" s="1"/>
      <c r="L73" s="1"/>
      <c r="M73" s="1"/>
      <c r="N73" s="1"/>
      <c r="O73" s="1"/>
      <c r="P73" s="1"/>
      <c r="Q73" s="1"/>
      <c r="R73" s="1"/>
      <c r="S73" s="1"/>
      <c r="T73" s="1"/>
      <c r="U73" s="1"/>
      <c r="V73" s="1"/>
      <c r="W73" s="1"/>
      <c r="X73" s="1"/>
      <c r="Y73" s="1"/>
      <c r="Z73" s="1"/>
      <c r="AA73" s="1"/>
      <c r="AB73" s="1"/>
    </row>
    <row r="74" spans="5:28" ht="12.75" hidden="1" customHeight="1" x14ac:dyDescent="0.25">
      <c r="E74" s="1"/>
      <c r="F74" s="1"/>
      <c r="G74" s="1"/>
      <c r="H74" s="1"/>
      <c r="I74" s="1"/>
      <c r="J74" s="1"/>
      <c r="K74" s="1"/>
      <c r="L74" s="1"/>
      <c r="M74" s="1"/>
      <c r="N74" s="1"/>
      <c r="O74" s="1"/>
      <c r="P74" s="1"/>
      <c r="Q74" s="1"/>
      <c r="R74" s="1"/>
      <c r="S74" s="1"/>
      <c r="T74" s="1"/>
      <c r="U74" s="1"/>
      <c r="V74" s="1"/>
      <c r="W74" s="1"/>
      <c r="X74" s="1"/>
      <c r="Y74" s="1"/>
      <c r="Z74" s="1"/>
      <c r="AA74" s="1"/>
      <c r="AB74" s="1"/>
    </row>
    <row r="75" spans="5:28" ht="12.75" hidden="1" customHeight="1" x14ac:dyDescent="0.25">
      <c r="E75" s="1"/>
      <c r="F75" s="1"/>
      <c r="G75" s="1"/>
      <c r="H75" s="1"/>
      <c r="I75" s="1"/>
      <c r="J75" s="1"/>
      <c r="K75" s="1"/>
      <c r="L75" s="1"/>
      <c r="M75" s="1"/>
      <c r="N75" s="1"/>
      <c r="O75" s="1"/>
      <c r="P75" s="1"/>
      <c r="Q75" s="1"/>
      <c r="R75" s="1"/>
      <c r="S75" s="1"/>
      <c r="T75" s="1"/>
      <c r="U75" s="1"/>
      <c r="V75" s="1"/>
      <c r="W75" s="1"/>
      <c r="X75" s="1"/>
      <c r="Y75" s="1"/>
      <c r="Z75" s="1"/>
      <c r="AA75" s="1"/>
      <c r="AB75" s="1"/>
    </row>
    <row r="76" spans="5:28" ht="12.75" hidden="1" customHeight="1" x14ac:dyDescent="0.25">
      <c r="E76" s="1"/>
      <c r="F76" s="1"/>
      <c r="G76" s="1"/>
      <c r="H76" s="1"/>
      <c r="I76" s="1"/>
      <c r="J76" s="1"/>
      <c r="K76" s="1"/>
      <c r="L76" s="1"/>
      <c r="M76" s="1"/>
      <c r="N76" s="1"/>
      <c r="O76" s="1"/>
      <c r="P76" s="1"/>
      <c r="Q76" s="1"/>
      <c r="R76" s="1"/>
      <c r="S76" s="1"/>
      <c r="T76" s="1"/>
      <c r="U76" s="1"/>
      <c r="V76" s="1"/>
      <c r="W76" s="1"/>
      <c r="X76" s="1"/>
      <c r="Y76" s="1"/>
      <c r="Z76" s="1"/>
      <c r="AA76" s="1"/>
      <c r="AB76" s="1"/>
    </row>
    <row r="77" spans="5:28" ht="12.75" hidden="1" customHeight="1" x14ac:dyDescent="0.25">
      <c r="E77" s="1"/>
      <c r="F77" s="1"/>
      <c r="G77" s="1"/>
      <c r="H77" s="1"/>
      <c r="I77" s="1"/>
      <c r="J77" s="1"/>
      <c r="K77" s="1"/>
      <c r="L77" s="1"/>
      <c r="M77" s="1"/>
      <c r="N77" s="1"/>
      <c r="O77" s="1"/>
      <c r="P77" s="1"/>
      <c r="Q77" s="1"/>
      <c r="R77" s="1"/>
      <c r="S77" s="1"/>
      <c r="T77" s="1"/>
      <c r="U77" s="1"/>
      <c r="V77" s="1"/>
      <c r="W77" s="1"/>
      <c r="X77" s="1"/>
      <c r="Y77" s="1"/>
      <c r="Z77" s="1"/>
      <c r="AA77" s="1"/>
      <c r="AB77" s="1"/>
    </row>
    <row r="78" spans="5:28" ht="12.75" hidden="1" customHeight="1" x14ac:dyDescent="0.25">
      <c r="E78" s="1"/>
      <c r="F78" s="1"/>
      <c r="G78" s="1"/>
      <c r="H78" s="1"/>
      <c r="I78" s="1"/>
      <c r="J78" s="1"/>
      <c r="K78" s="1"/>
      <c r="L78" s="1"/>
      <c r="M78" s="1"/>
      <c r="N78" s="1"/>
      <c r="O78" s="1"/>
      <c r="P78" s="1"/>
      <c r="Q78" s="1"/>
      <c r="R78" s="1"/>
      <c r="S78" s="1"/>
      <c r="T78" s="1"/>
      <c r="U78" s="1"/>
      <c r="V78" s="1"/>
      <c r="W78" s="1"/>
      <c r="X78" s="1"/>
      <c r="Y78" s="1"/>
      <c r="Z78" s="1"/>
      <c r="AA78" s="1"/>
      <c r="AB78" s="1"/>
    </row>
    <row r="79" spans="5:28" ht="12.75" hidden="1" customHeight="1" x14ac:dyDescent="0.25">
      <c r="E79" s="1"/>
      <c r="F79" s="1"/>
      <c r="G79" s="1"/>
      <c r="H79" s="1"/>
      <c r="I79" s="1"/>
      <c r="J79" s="1"/>
      <c r="K79" s="1"/>
      <c r="L79" s="1"/>
      <c r="M79" s="1"/>
      <c r="N79" s="1"/>
      <c r="O79" s="1"/>
      <c r="P79" s="1"/>
      <c r="Q79" s="1"/>
      <c r="R79" s="1"/>
      <c r="S79" s="1"/>
      <c r="T79" s="1"/>
      <c r="U79" s="1"/>
      <c r="V79" s="1"/>
      <c r="W79" s="1"/>
      <c r="X79" s="1"/>
      <c r="Y79" s="1"/>
      <c r="Z79" s="1"/>
      <c r="AA79" s="1"/>
      <c r="AB79" s="1"/>
    </row>
    <row r="80" spans="5:28" ht="12.75" hidden="1" customHeight="1" x14ac:dyDescent="0.25">
      <c r="E80" s="1"/>
      <c r="F80" s="1"/>
      <c r="G80" s="1"/>
      <c r="H80" s="1"/>
      <c r="I80" s="1"/>
      <c r="J80" s="1"/>
      <c r="K80" s="1"/>
      <c r="L80" s="1"/>
      <c r="M80" s="1"/>
      <c r="N80" s="1"/>
      <c r="O80" s="1"/>
      <c r="P80" s="1"/>
      <c r="Q80" s="1"/>
      <c r="R80" s="1"/>
      <c r="S80" s="1"/>
      <c r="T80" s="1"/>
      <c r="U80" s="1"/>
      <c r="V80" s="1"/>
      <c r="W80" s="1"/>
      <c r="X80" s="1"/>
      <c r="Y80" s="1"/>
      <c r="Z80" s="1"/>
      <c r="AA80" s="1"/>
      <c r="AB80" s="1"/>
    </row>
    <row r="81" spans="5:28" ht="12.75" hidden="1" customHeight="1" x14ac:dyDescent="0.25">
      <c r="E81" s="1"/>
      <c r="F81" s="1"/>
      <c r="G81" s="1"/>
      <c r="H81" s="1"/>
      <c r="I81" s="1"/>
      <c r="J81" s="1"/>
      <c r="K81" s="1"/>
      <c r="L81" s="1"/>
      <c r="M81" s="1"/>
      <c r="N81" s="1"/>
      <c r="O81" s="1"/>
      <c r="P81" s="1"/>
      <c r="Q81" s="1"/>
      <c r="R81" s="1"/>
      <c r="S81" s="1"/>
      <c r="T81" s="1"/>
      <c r="U81" s="1"/>
      <c r="V81" s="1"/>
      <c r="W81" s="1"/>
      <c r="X81" s="1"/>
      <c r="Y81" s="1"/>
      <c r="Z81" s="1"/>
      <c r="AA81" s="1"/>
      <c r="AB81" s="1"/>
    </row>
    <row r="82" spans="5:28" ht="12.75" hidden="1" customHeight="1" x14ac:dyDescent="0.25">
      <c r="E82" s="1"/>
      <c r="F82" s="1"/>
      <c r="G82" s="1"/>
      <c r="H82" s="1"/>
      <c r="I82" s="1"/>
      <c r="J82" s="1"/>
      <c r="K82" s="1"/>
      <c r="L82" s="1"/>
      <c r="M82" s="1"/>
      <c r="N82" s="1"/>
      <c r="O82" s="1"/>
      <c r="P82" s="1"/>
      <c r="Q82" s="1"/>
      <c r="R82" s="1"/>
      <c r="S82" s="1"/>
      <c r="T82" s="1"/>
      <c r="U82" s="1"/>
      <c r="V82" s="1"/>
      <c r="W82" s="1"/>
      <c r="X82" s="1"/>
      <c r="Y82" s="1"/>
      <c r="Z82" s="1"/>
      <c r="AA82" s="1"/>
      <c r="AB82" s="1"/>
    </row>
    <row r="83" spans="5:28" ht="12.75" hidden="1" customHeight="1" x14ac:dyDescent="0.25">
      <c r="E83" s="1"/>
      <c r="F83" s="1"/>
      <c r="G83" s="1"/>
      <c r="H83" s="1"/>
      <c r="I83" s="1"/>
      <c r="J83" s="1"/>
      <c r="K83" s="1"/>
      <c r="L83" s="1"/>
      <c r="M83" s="1"/>
      <c r="N83" s="1"/>
      <c r="O83" s="1"/>
      <c r="P83" s="1"/>
      <c r="Q83" s="1"/>
      <c r="R83" s="1"/>
      <c r="S83" s="1"/>
      <c r="T83" s="1"/>
      <c r="U83" s="1"/>
      <c r="V83" s="1"/>
      <c r="W83" s="1"/>
      <c r="X83" s="1"/>
      <c r="Y83" s="1"/>
      <c r="Z83" s="1"/>
      <c r="AA83" s="1"/>
      <c r="AB83" s="1"/>
    </row>
    <row r="84" spans="5:28" ht="12.75" hidden="1" customHeight="1" x14ac:dyDescent="0.25">
      <c r="E84" s="1"/>
      <c r="F84" s="1"/>
      <c r="G84" s="1"/>
      <c r="H84" s="1"/>
      <c r="I84" s="1"/>
      <c r="J84" s="1"/>
      <c r="K84" s="1"/>
      <c r="L84" s="1"/>
      <c r="M84" s="1"/>
      <c r="N84" s="1"/>
      <c r="O84" s="1"/>
      <c r="P84" s="1"/>
      <c r="Q84" s="1"/>
      <c r="R84" s="1"/>
      <c r="S84" s="1"/>
      <c r="T84" s="1"/>
      <c r="U84" s="1"/>
      <c r="V84" s="1"/>
      <c r="W84" s="1"/>
      <c r="X84" s="1"/>
      <c r="Y84" s="1"/>
      <c r="Z84" s="1"/>
      <c r="AA84" s="1"/>
      <c r="AB84" s="1"/>
    </row>
    <row r="85" spans="5:28" ht="12.75" hidden="1" customHeight="1" x14ac:dyDescent="0.25">
      <c r="E85" s="1"/>
      <c r="F85" s="1"/>
      <c r="G85" s="1"/>
      <c r="H85" s="1"/>
      <c r="I85" s="1"/>
      <c r="J85" s="1"/>
      <c r="K85" s="1"/>
      <c r="L85" s="1"/>
      <c r="M85" s="1"/>
      <c r="N85" s="1"/>
      <c r="O85" s="1"/>
      <c r="P85" s="1"/>
      <c r="Q85" s="1"/>
      <c r="R85" s="1"/>
      <c r="S85" s="1"/>
      <c r="T85" s="1"/>
      <c r="U85" s="1"/>
      <c r="V85" s="1"/>
      <c r="W85" s="1"/>
      <c r="X85" s="1"/>
      <c r="Y85" s="1"/>
      <c r="Z85" s="1"/>
      <c r="AA85" s="1"/>
      <c r="AB85" s="1"/>
    </row>
    <row r="86" spans="5:28" ht="12.75" hidden="1" customHeight="1" x14ac:dyDescent="0.25">
      <c r="E86" s="1"/>
      <c r="F86" s="1"/>
      <c r="G86" s="1"/>
      <c r="H86" s="1"/>
      <c r="I86" s="1"/>
      <c r="J86" s="1"/>
      <c r="K86" s="1"/>
      <c r="L86" s="1"/>
      <c r="M86" s="1"/>
      <c r="N86" s="1"/>
      <c r="O86" s="1"/>
      <c r="P86" s="1"/>
      <c r="Q86" s="1"/>
      <c r="R86" s="1"/>
      <c r="S86" s="1"/>
      <c r="T86" s="1"/>
      <c r="U86" s="1"/>
      <c r="V86" s="1"/>
      <c r="W86" s="1"/>
      <c r="X86" s="1"/>
      <c r="Y86" s="1"/>
      <c r="Z86" s="1"/>
      <c r="AA86" s="1"/>
      <c r="AB86" s="1"/>
    </row>
    <row r="87" spans="5:28" ht="12.75" hidden="1" customHeight="1" x14ac:dyDescent="0.25">
      <c r="E87" s="1"/>
      <c r="F87" s="1"/>
      <c r="G87" s="1"/>
      <c r="H87" s="1"/>
      <c r="I87" s="1"/>
      <c r="J87" s="1"/>
      <c r="K87" s="1"/>
      <c r="L87" s="1"/>
      <c r="M87" s="1"/>
      <c r="N87" s="1"/>
      <c r="O87" s="1"/>
      <c r="P87" s="1"/>
      <c r="Q87" s="1"/>
      <c r="R87" s="1"/>
      <c r="S87" s="1"/>
      <c r="T87" s="1"/>
      <c r="U87" s="1"/>
      <c r="V87" s="1"/>
      <c r="W87" s="1"/>
      <c r="X87" s="1"/>
      <c r="Y87" s="1"/>
      <c r="Z87" s="1"/>
      <c r="AA87" s="1"/>
      <c r="AB87" s="1"/>
    </row>
    <row r="88" spans="5:28" ht="12.75" hidden="1" customHeight="1" x14ac:dyDescent="0.25">
      <c r="E88" s="1"/>
      <c r="F88" s="1"/>
      <c r="G88" s="1"/>
      <c r="H88" s="1"/>
      <c r="I88" s="1"/>
      <c r="J88" s="1"/>
      <c r="K88" s="1"/>
      <c r="L88" s="1"/>
      <c r="M88" s="1"/>
      <c r="N88" s="1"/>
      <c r="O88" s="1"/>
      <c r="P88" s="1"/>
      <c r="Q88" s="1"/>
      <c r="R88" s="1"/>
      <c r="S88" s="1"/>
      <c r="T88" s="1"/>
      <c r="U88" s="1"/>
      <c r="V88" s="1"/>
      <c r="W88" s="1"/>
      <c r="X88" s="1"/>
      <c r="Y88" s="1"/>
      <c r="Z88" s="1"/>
      <c r="AA88" s="1"/>
      <c r="AB88" s="1"/>
    </row>
    <row r="89" spans="5:28" ht="12.75" hidden="1" customHeight="1" x14ac:dyDescent="0.25">
      <c r="E89" s="1"/>
      <c r="F89" s="1"/>
      <c r="G89" s="1"/>
      <c r="H89" s="1"/>
      <c r="I89" s="1"/>
      <c r="J89" s="1"/>
      <c r="K89" s="1"/>
      <c r="L89" s="1"/>
      <c r="M89" s="1"/>
      <c r="N89" s="1"/>
      <c r="O89" s="1"/>
      <c r="P89" s="1"/>
      <c r="Q89" s="1"/>
      <c r="R89" s="1"/>
      <c r="S89" s="1"/>
      <c r="T89" s="1"/>
      <c r="U89" s="1"/>
      <c r="V89" s="1"/>
      <c r="W89" s="1"/>
      <c r="X89" s="1"/>
      <c r="Y89" s="1"/>
      <c r="Z89" s="1"/>
      <c r="AA89" s="1"/>
      <c r="AB89" s="1"/>
    </row>
    <row r="90" spans="5:28" ht="12.75" hidden="1" customHeight="1" x14ac:dyDescent="0.25">
      <c r="E90" s="1"/>
      <c r="F90" s="1"/>
      <c r="G90" s="1"/>
      <c r="H90" s="1"/>
      <c r="I90" s="1"/>
      <c r="J90" s="1"/>
      <c r="K90" s="1"/>
      <c r="L90" s="1"/>
      <c r="M90" s="1"/>
      <c r="N90" s="1"/>
      <c r="O90" s="1"/>
      <c r="P90" s="1"/>
      <c r="Q90" s="1"/>
      <c r="R90" s="1"/>
      <c r="S90" s="1"/>
      <c r="T90" s="1"/>
      <c r="U90" s="1"/>
      <c r="V90" s="1"/>
      <c r="W90" s="1"/>
      <c r="X90" s="1"/>
      <c r="Y90" s="1"/>
      <c r="Z90" s="1"/>
      <c r="AA90" s="1"/>
      <c r="AB90" s="1"/>
    </row>
    <row r="91" spans="5:28" ht="12.75" hidden="1" customHeight="1" x14ac:dyDescent="0.25">
      <c r="E91" s="1"/>
      <c r="F91" s="1"/>
      <c r="G91" s="1"/>
      <c r="H91" s="1"/>
      <c r="I91" s="1"/>
      <c r="J91" s="1"/>
      <c r="K91" s="1"/>
      <c r="L91" s="1"/>
      <c r="M91" s="1"/>
      <c r="N91" s="1"/>
      <c r="O91" s="1"/>
      <c r="P91" s="1"/>
      <c r="Q91" s="1"/>
      <c r="R91" s="1"/>
      <c r="S91" s="1"/>
      <c r="T91" s="1"/>
      <c r="U91" s="1"/>
      <c r="V91" s="1"/>
      <c r="W91" s="1"/>
      <c r="X91" s="1"/>
      <c r="Y91" s="1"/>
      <c r="Z91" s="1"/>
      <c r="AA91" s="1"/>
      <c r="AB91" s="1"/>
    </row>
    <row r="92" spans="5:28" ht="12.75" hidden="1" customHeight="1" x14ac:dyDescent="0.25">
      <c r="E92" s="1"/>
      <c r="F92" s="1"/>
      <c r="G92" s="1"/>
      <c r="H92" s="1"/>
      <c r="I92" s="1"/>
      <c r="J92" s="1"/>
      <c r="K92" s="1"/>
      <c r="L92" s="1"/>
      <c r="M92" s="1"/>
      <c r="N92" s="1"/>
      <c r="O92" s="1"/>
      <c r="P92" s="1"/>
      <c r="Q92" s="1"/>
      <c r="R92" s="1"/>
      <c r="S92" s="1"/>
      <c r="T92" s="1"/>
      <c r="U92" s="1"/>
      <c r="V92" s="1"/>
      <c r="W92" s="1"/>
      <c r="X92" s="1"/>
      <c r="Y92" s="1"/>
      <c r="Z92" s="1"/>
      <c r="AA92" s="1"/>
      <c r="AB92" s="1"/>
    </row>
    <row r="93" spans="5:28" ht="12.75" hidden="1" customHeight="1" x14ac:dyDescent="0.25">
      <c r="E93" s="1"/>
      <c r="F93" s="1"/>
      <c r="G93" s="1"/>
      <c r="H93" s="1"/>
      <c r="I93" s="1"/>
      <c r="J93" s="1"/>
      <c r="K93" s="1"/>
      <c r="L93" s="1"/>
      <c r="M93" s="1"/>
      <c r="N93" s="1"/>
      <c r="O93" s="1"/>
      <c r="P93" s="1"/>
      <c r="Q93" s="1"/>
      <c r="R93" s="1"/>
      <c r="S93" s="1"/>
      <c r="T93" s="1"/>
      <c r="U93" s="1"/>
      <c r="V93" s="1"/>
      <c r="W93" s="1"/>
      <c r="X93" s="1"/>
      <c r="Y93" s="1"/>
      <c r="Z93" s="1"/>
      <c r="AA93" s="1"/>
      <c r="AB93" s="1"/>
    </row>
    <row r="94" spans="5:28" ht="12.75" hidden="1" customHeight="1" x14ac:dyDescent="0.25">
      <c r="E94" s="1"/>
      <c r="F94" s="1"/>
      <c r="G94" s="1"/>
      <c r="H94" s="1"/>
      <c r="I94" s="1"/>
      <c r="J94" s="1"/>
      <c r="K94" s="1"/>
      <c r="L94" s="1"/>
      <c r="M94" s="1"/>
      <c r="N94" s="1"/>
      <c r="O94" s="1"/>
      <c r="P94" s="1"/>
      <c r="Q94" s="1"/>
      <c r="R94" s="1"/>
      <c r="S94" s="1"/>
      <c r="T94" s="1"/>
      <c r="U94" s="1"/>
      <c r="V94" s="1"/>
      <c r="W94" s="1"/>
      <c r="X94" s="1"/>
      <c r="Y94" s="1"/>
      <c r="Z94" s="1"/>
      <c r="AA94" s="1"/>
      <c r="AB94" s="1"/>
    </row>
    <row r="95" spans="5:28" ht="12.75" hidden="1" customHeight="1" x14ac:dyDescent="0.25">
      <c r="E95" s="1"/>
      <c r="F95" s="1"/>
      <c r="G95" s="1"/>
      <c r="H95" s="1"/>
      <c r="I95" s="1"/>
      <c r="J95" s="1"/>
      <c r="K95" s="1"/>
      <c r="L95" s="1"/>
      <c r="M95" s="1"/>
      <c r="N95" s="1"/>
      <c r="O95" s="1"/>
      <c r="P95" s="1"/>
      <c r="Q95" s="1"/>
      <c r="R95" s="1"/>
      <c r="S95" s="1"/>
      <c r="T95" s="1"/>
      <c r="U95" s="1"/>
      <c r="V95" s="1"/>
      <c r="W95" s="1"/>
      <c r="X95" s="1"/>
      <c r="Y95" s="1"/>
      <c r="Z95" s="1"/>
      <c r="AA95" s="1"/>
      <c r="AB95" s="1"/>
    </row>
    <row r="96" spans="5:28" ht="12.75" hidden="1" customHeight="1" x14ac:dyDescent="0.25">
      <c r="E96" s="1"/>
      <c r="F96" s="1"/>
      <c r="G96" s="1"/>
      <c r="H96" s="1"/>
      <c r="I96" s="1"/>
      <c r="J96" s="1"/>
      <c r="K96" s="1"/>
      <c r="L96" s="1"/>
      <c r="M96" s="1"/>
      <c r="N96" s="1"/>
      <c r="O96" s="1"/>
      <c r="P96" s="1"/>
      <c r="Q96" s="1"/>
      <c r="R96" s="1"/>
      <c r="S96" s="1"/>
      <c r="T96" s="1"/>
      <c r="U96" s="1"/>
      <c r="V96" s="1"/>
      <c r="W96" s="1"/>
      <c r="X96" s="1"/>
      <c r="Y96" s="1"/>
      <c r="Z96" s="1"/>
      <c r="AA96" s="1"/>
      <c r="AB96" s="1"/>
    </row>
    <row r="97" spans="5:28" ht="12.75" hidden="1" customHeight="1" x14ac:dyDescent="0.25">
      <c r="E97" s="1"/>
      <c r="F97" s="1"/>
      <c r="G97" s="1"/>
      <c r="H97" s="1"/>
      <c r="I97" s="1"/>
      <c r="J97" s="1"/>
      <c r="K97" s="1"/>
      <c r="L97" s="1"/>
      <c r="M97" s="1"/>
      <c r="N97" s="1"/>
      <c r="O97" s="1"/>
      <c r="P97" s="1"/>
      <c r="Q97" s="1"/>
      <c r="R97" s="1"/>
      <c r="S97" s="1"/>
      <c r="T97" s="1"/>
      <c r="U97" s="1"/>
      <c r="V97" s="1"/>
      <c r="W97" s="1"/>
      <c r="X97" s="1"/>
      <c r="Y97" s="1"/>
      <c r="Z97" s="1"/>
      <c r="AA97" s="1"/>
      <c r="AB97" s="1"/>
    </row>
    <row r="98" spans="5:28" ht="12.75" hidden="1" customHeight="1" x14ac:dyDescent="0.25">
      <c r="E98" s="1"/>
      <c r="F98" s="1"/>
      <c r="G98" s="1"/>
      <c r="H98" s="1"/>
      <c r="I98" s="1"/>
      <c r="J98" s="1"/>
      <c r="K98" s="1"/>
      <c r="L98" s="1"/>
      <c r="M98" s="1"/>
      <c r="N98" s="1"/>
      <c r="O98" s="1"/>
      <c r="P98" s="1"/>
      <c r="Q98" s="1"/>
      <c r="R98" s="1"/>
      <c r="S98" s="1"/>
      <c r="T98" s="1"/>
      <c r="U98" s="1"/>
      <c r="V98" s="1"/>
      <c r="W98" s="1"/>
      <c r="X98" s="1"/>
      <c r="Y98" s="1"/>
      <c r="Z98" s="1"/>
      <c r="AA98" s="1"/>
      <c r="AB98" s="1"/>
    </row>
    <row r="99" spans="5:28" ht="12.75" hidden="1" customHeight="1" x14ac:dyDescent="0.25">
      <c r="E99" s="1"/>
      <c r="F99" s="1"/>
      <c r="G99" s="1"/>
      <c r="H99" s="1"/>
      <c r="I99" s="1"/>
      <c r="J99" s="1"/>
      <c r="K99" s="1"/>
      <c r="L99" s="1"/>
      <c r="M99" s="1"/>
      <c r="N99" s="1"/>
      <c r="O99" s="1"/>
      <c r="P99" s="1"/>
      <c r="Q99" s="1"/>
      <c r="R99" s="1"/>
      <c r="S99" s="1"/>
      <c r="T99" s="1"/>
      <c r="U99" s="1"/>
      <c r="V99" s="1"/>
      <c r="W99" s="1"/>
      <c r="X99" s="1"/>
      <c r="Y99" s="1"/>
      <c r="Z99" s="1"/>
      <c r="AA99" s="1"/>
      <c r="AB99" s="1"/>
    </row>
    <row r="100" spans="5:28" ht="12.75" hidden="1" customHeight="1" x14ac:dyDescent="0.25">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5:28" ht="12.75" hidden="1" customHeight="1" x14ac:dyDescent="0.25">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5:28" ht="12.75" hidden="1" customHeight="1" x14ac:dyDescent="0.25">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5:28" ht="12.75" hidden="1" customHeight="1" x14ac:dyDescent="0.25">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5:28" ht="12.75" hidden="1" customHeight="1" x14ac:dyDescent="0.25">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5:28" ht="12.75" hidden="1" customHeight="1" x14ac:dyDescent="0.25">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5:28" ht="12.75" hidden="1" customHeight="1" x14ac:dyDescent="0.25">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5:28" ht="12.75" hidden="1" customHeight="1" x14ac:dyDescent="0.25">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5:28" ht="12.75" hidden="1" customHeight="1" x14ac:dyDescent="0.25">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5:28" ht="12.75" hidden="1" customHeight="1" x14ac:dyDescent="0.25">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5:28" ht="12.75" hidden="1" customHeight="1" x14ac:dyDescent="0.25">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5:28" ht="12.75" hidden="1" customHeight="1" x14ac:dyDescent="0.25">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5:28" ht="12.75" hidden="1" customHeight="1" x14ac:dyDescent="0.25">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5:28" ht="12.75" hidden="1" customHeight="1" x14ac:dyDescent="0.25">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5:28" ht="12.75" hidden="1" customHeight="1" x14ac:dyDescent="0.25">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5:28" ht="12.75" hidden="1" customHeight="1" x14ac:dyDescent="0.25">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5:28" ht="12.75" hidden="1" customHeight="1" x14ac:dyDescent="0.25">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5:28" ht="12.75" hidden="1" customHeight="1" x14ac:dyDescent="0.25">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5:28" ht="12.75" hidden="1" customHeight="1" x14ac:dyDescent="0.25">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5:28" ht="12.75" hidden="1" customHeight="1" x14ac:dyDescent="0.25">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5:28" ht="12.75" hidden="1" customHeight="1" x14ac:dyDescent="0.25">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5:28" ht="12.75" hidden="1" customHeight="1" x14ac:dyDescent="0.25">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5:28" ht="12.75" hidden="1" customHeight="1" x14ac:dyDescent="0.25">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5:28" ht="12.75" hidden="1" customHeight="1" x14ac:dyDescent="0.25">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5:28" ht="12.75" hidden="1" customHeight="1" x14ac:dyDescent="0.25">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5:28" ht="12.75" hidden="1" customHeight="1" x14ac:dyDescent="0.25">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5:28" ht="12.75" hidden="1" customHeight="1" x14ac:dyDescent="0.25">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5:28" ht="12.75" hidden="1" customHeight="1" x14ac:dyDescent="0.25">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5:28" ht="12.75" hidden="1" customHeight="1" x14ac:dyDescent="0.25">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5:28" ht="12.75" hidden="1" customHeight="1" x14ac:dyDescent="0.25">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5:28" ht="12.75" hidden="1" customHeight="1" x14ac:dyDescent="0.25">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5:28" ht="12.75" hidden="1" customHeight="1" x14ac:dyDescent="0.25">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5:28" ht="12.75" hidden="1" customHeight="1" x14ac:dyDescent="0.25">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5:28" ht="12.75" hidden="1" customHeight="1" x14ac:dyDescent="0.25">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5:28" ht="12.75" hidden="1" customHeight="1" x14ac:dyDescent="0.25">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5:28" ht="12.75" hidden="1" customHeight="1" x14ac:dyDescent="0.25">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5:28" ht="12.75" hidden="1" customHeight="1" x14ac:dyDescent="0.25">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5:28" ht="12.75" hidden="1" customHeight="1" x14ac:dyDescent="0.25">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5:28" ht="12.75" hidden="1" customHeight="1" x14ac:dyDescent="0.25">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5:28" ht="12.75" hidden="1" customHeight="1" x14ac:dyDescent="0.25">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5:28" ht="12.75" hidden="1" customHeight="1" x14ac:dyDescent="0.25">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5:28" ht="12.75" hidden="1" customHeight="1" x14ac:dyDescent="0.25">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5:28" ht="12.75" hidden="1" customHeight="1" x14ac:dyDescent="0.25">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5:28" ht="12.75" hidden="1" customHeight="1" x14ac:dyDescent="0.25">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5:28" ht="12.75" hidden="1" customHeight="1" x14ac:dyDescent="0.25">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5:28" ht="12.75" hidden="1" customHeight="1" x14ac:dyDescent="0.25">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5:28" ht="12.75" hidden="1" customHeight="1" x14ac:dyDescent="0.25">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5:28" ht="12.75" hidden="1" customHeight="1" x14ac:dyDescent="0.25">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5:28" ht="12.75" hidden="1" customHeight="1" x14ac:dyDescent="0.25">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5:28" ht="12.75" hidden="1" customHeight="1" x14ac:dyDescent="0.25">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5:28" ht="12.75" hidden="1" customHeight="1" x14ac:dyDescent="0.25">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5:28" ht="12.75" hidden="1" customHeight="1" x14ac:dyDescent="0.25">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5:28" ht="12.75" hidden="1" customHeight="1" x14ac:dyDescent="0.25">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5:28" ht="12.75" hidden="1" customHeight="1" x14ac:dyDescent="0.25">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5:28" ht="12.75" hidden="1" customHeight="1" x14ac:dyDescent="0.25">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5:28" ht="12.75" hidden="1" customHeight="1" x14ac:dyDescent="0.25">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5:28" ht="12.75" hidden="1" customHeight="1" x14ac:dyDescent="0.25">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5:28" ht="12.75" hidden="1" customHeight="1" x14ac:dyDescent="0.25">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5:28" ht="12.75" hidden="1" customHeight="1" x14ac:dyDescent="0.25">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5:28" ht="12.75" hidden="1" customHeight="1" x14ac:dyDescent="0.25">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5:28" ht="12.75" hidden="1" customHeight="1" x14ac:dyDescent="0.25">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5:28" ht="12.75" hidden="1" customHeight="1" x14ac:dyDescent="0.25">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5:28" ht="12.75" hidden="1" customHeight="1" x14ac:dyDescent="0.25">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5:28" ht="12.75" hidden="1" customHeight="1" x14ac:dyDescent="0.25">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5:28" ht="12.75" hidden="1" customHeight="1" x14ac:dyDescent="0.25">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5:28" ht="12.75" hidden="1" customHeight="1" x14ac:dyDescent="0.25">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5:28" ht="12.75" hidden="1" customHeight="1" x14ac:dyDescent="0.25">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5:28" ht="12.75" hidden="1" customHeight="1" x14ac:dyDescent="0.25">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5:28" ht="12.75" hidden="1" customHeight="1" x14ac:dyDescent="0.25">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5:28" ht="12.75" hidden="1" customHeight="1" x14ac:dyDescent="0.25">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5:28" ht="12.75" hidden="1" customHeight="1" x14ac:dyDescent="0.25">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5:28" ht="12.75" hidden="1" customHeight="1" x14ac:dyDescent="0.25">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5:28" ht="12.75" hidden="1" customHeight="1" x14ac:dyDescent="0.25">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5:28" ht="12.75" hidden="1" customHeight="1" x14ac:dyDescent="0.25">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5:28" ht="12.75" hidden="1" customHeight="1" x14ac:dyDescent="0.25">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5:28" ht="12.75" hidden="1" customHeight="1" x14ac:dyDescent="0.25">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5:28" ht="12.75" hidden="1" customHeight="1" x14ac:dyDescent="0.25">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5:28" ht="12.75" hidden="1" customHeight="1" x14ac:dyDescent="0.25">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5:28" ht="12.75" hidden="1" customHeight="1" x14ac:dyDescent="0.25">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5:28" ht="12.75" hidden="1" customHeight="1" x14ac:dyDescent="0.25">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5:28" ht="12.75" hidden="1" customHeight="1" x14ac:dyDescent="0.25">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5:28" ht="12.75" hidden="1" customHeight="1" x14ac:dyDescent="0.25">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5:28" ht="12.75" hidden="1" customHeight="1" x14ac:dyDescent="0.25">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5:28" ht="12.75" hidden="1" customHeight="1" x14ac:dyDescent="0.25">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5:28" ht="12.75" hidden="1" customHeight="1" x14ac:dyDescent="0.25">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5:28" ht="12.75" hidden="1" customHeight="1" x14ac:dyDescent="0.25">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5:28" ht="12.75" hidden="1" customHeight="1" x14ac:dyDescent="0.25">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5:28" ht="12.75" hidden="1" customHeight="1" x14ac:dyDescent="0.25">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5:28" ht="12.75" hidden="1" customHeight="1" x14ac:dyDescent="0.25">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5:28" ht="12.75" hidden="1" customHeight="1" x14ac:dyDescent="0.25">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5:28" ht="12.75" hidden="1" customHeight="1" x14ac:dyDescent="0.25">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5:28" ht="12.75" hidden="1" customHeight="1" x14ac:dyDescent="0.25">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5:28" ht="12.75" hidden="1" customHeight="1" x14ac:dyDescent="0.25">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5:28" ht="12.75" hidden="1" customHeight="1" x14ac:dyDescent="0.25">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5:28" ht="12.75" hidden="1" customHeight="1" x14ac:dyDescent="0.25">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5:28" ht="12.75" hidden="1" customHeight="1" x14ac:dyDescent="0.25">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5:28" ht="12.75" hidden="1" customHeight="1" x14ac:dyDescent="0.25">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5:28" ht="12.75" hidden="1" customHeight="1" x14ac:dyDescent="0.25">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5:28" ht="12.75" hidden="1" customHeight="1" x14ac:dyDescent="0.25">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5:28" ht="12.75" hidden="1" customHeight="1" x14ac:dyDescent="0.25">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5:28" ht="12.75" hidden="1" customHeight="1" x14ac:dyDescent="0.25">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5:28" ht="12.75" hidden="1" customHeight="1" x14ac:dyDescent="0.25">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5:28" ht="12.75" hidden="1" customHeight="1" x14ac:dyDescent="0.25">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5:28" ht="12.75" hidden="1" customHeight="1" x14ac:dyDescent="0.25">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5:28" ht="12.75" hidden="1" customHeight="1" x14ac:dyDescent="0.25">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5:28" ht="12.75" hidden="1" customHeight="1" x14ac:dyDescent="0.25">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5:28" ht="12.75" hidden="1" customHeight="1" x14ac:dyDescent="0.25">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5:28" ht="12.75" hidden="1" customHeight="1" x14ac:dyDescent="0.25">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5:28" ht="12.75" hidden="1" customHeight="1" x14ac:dyDescent="0.25">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5:28" ht="12.75" hidden="1" customHeight="1" x14ac:dyDescent="0.25">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5:28" ht="12.75" hidden="1" customHeight="1" x14ac:dyDescent="0.25">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5:28" ht="12.75" hidden="1" customHeight="1" x14ac:dyDescent="0.25">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5:28" ht="12.75" hidden="1" customHeight="1" x14ac:dyDescent="0.25">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5:28" ht="12.75" hidden="1" customHeight="1" x14ac:dyDescent="0.25">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5:28" ht="12.75" hidden="1" customHeight="1" x14ac:dyDescent="0.25">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5:28" ht="12.75" hidden="1" customHeight="1" x14ac:dyDescent="0.25">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5:28" ht="12.75" hidden="1" customHeight="1" x14ac:dyDescent="0.25">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5:28" ht="12.75" hidden="1" customHeight="1" x14ac:dyDescent="0.25">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5:28" ht="12.75" hidden="1" customHeight="1" x14ac:dyDescent="0.25">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5:28" ht="12.75" hidden="1" customHeight="1" x14ac:dyDescent="0.25">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5:28" ht="12.75" hidden="1" customHeight="1" x14ac:dyDescent="0.25">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5:28" ht="12.75" hidden="1" customHeight="1" x14ac:dyDescent="0.25">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5:28" ht="12.75" hidden="1" customHeight="1" x14ac:dyDescent="0.25">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5:28" ht="12.75" hidden="1" customHeight="1" x14ac:dyDescent="0.25">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5:28" ht="12.75" hidden="1" customHeight="1" x14ac:dyDescent="0.25">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5:28" ht="12.75" hidden="1" customHeight="1" x14ac:dyDescent="0.25">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5:28" ht="12.75" hidden="1" customHeight="1" x14ac:dyDescent="0.25">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5:28" ht="12.75" hidden="1" customHeight="1" x14ac:dyDescent="0.25">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5:28" ht="12.75" hidden="1" customHeight="1" x14ac:dyDescent="0.25">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5:28" ht="12.75" hidden="1" customHeight="1" x14ac:dyDescent="0.25">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5:28" ht="12.75" hidden="1" customHeight="1" x14ac:dyDescent="0.25">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5:28" ht="12.75" hidden="1" customHeight="1" x14ac:dyDescent="0.25">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5:28" ht="12.75" hidden="1" customHeight="1" x14ac:dyDescent="0.25">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5:28" ht="12.75" hidden="1" customHeight="1" x14ac:dyDescent="0.25">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5:28" ht="12.75" hidden="1" customHeight="1" x14ac:dyDescent="0.25">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5:28" ht="12.75" hidden="1" customHeight="1" x14ac:dyDescent="0.25">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5:28" ht="12.75" hidden="1" customHeight="1" x14ac:dyDescent="0.25">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5:28" ht="12.75" hidden="1" customHeight="1" x14ac:dyDescent="0.25">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5:28" ht="12.75" hidden="1" customHeight="1" x14ac:dyDescent="0.25">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5:28" ht="12.75" hidden="1" customHeight="1" x14ac:dyDescent="0.25">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5:28" ht="12.75" hidden="1" customHeight="1" x14ac:dyDescent="0.25">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5:28" ht="12.75" hidden="1" customHeight="1" x14ac:dyDescent="0.25">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5:28" ht="12.75" hidden="1" customHeight="1" x14ac:dyDescent="0.25">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5:28" ht="12.75" hidden="1" customHeight="1" x14ac:dyDescent="0.25">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5:28" ht="12.75" hidden="1" customHeight="1" x14ac:dyDescent="0.25">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5:28" ht="12.75" hidden="1" customHeight="1" x14ac:dyDescent="0.25">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5:28" ht="12.75" hidden="1" customHeight="1" x14ac:dyDescent="0.25">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5:28" ht="12.75" hidden="1" customHeight="1" x14ac:dyDescent="0.25">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5:28" ht="12.75" hidden="1" customHeight="1" x14ac:dyDescent="0.25">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5:28" ht="12.75" hidden="1" customHeight="1" x14ac:dyDescent="0.25">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5:28" ht="12.75" hidden="1" customHeight="1" x14ac:dyDescent="0.25">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5:28" ht="12.75" hidden="1" customHeight="1" x14ac:dyDescent="0.25">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5:28" ht="12.75" hidden="1" customHeight="1" x14ac:dyDescent="0.25">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5:28" ht="12.75" hidden="1" customHeight="1" x14ac:dyDescent="0.25">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5:28" ht="12.75" hidden="1" customHeight="1" x14ac:dyDescent="0.25">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5:28" ht="12.75" hidden="1" customHeight="1" x14ac:dyDescent="0.25">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5:28" ht="12.75" hidden="1" customHeight="1" x14ac:dyDescent="0.25">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5:28" ht="12.75" hidden="1" customHeight="1" x14ac:dyDescent="0.25">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5:28" ht="12.75" hidden="1" customHeight="1" x14ac:dyDescent="0.25">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5:28" ht="12.75" hidden="1" customHeight="1" x14ac:dyDescent="0.25">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5:28" ht="12.75" hidden="1" customHeight="1" x14ac:dyDescent="0.25">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5:28" ht="12.75" hidden="1" customHeight="1" x14ac:dyDescent="0.25">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5:28" ht="12.75" hidden="1" customHeight="1" x14ac:dyDescent="0.25">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5:28" ht="12.75" hidden="1" customHeight="1" x14ac:dyDescent="0.25">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5:28" ht="12.75" hidden="1" customHeight="1" x14ac:dyDescent="0.25">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5:28" ht="12.75" hidden="1" customHeight="1" x14ac:dyDescent="0.25">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5:28" ht="12.75" hidden="1" customHeight="1" x14ac:dyDescent="0.25">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5:28" ht="12.75" hidden="1" customHeight="1" x14ac:dyDescent="0.25">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5:28" ht="12.75" hidden="1" customHeight="1" x14ac:dyDescent="0.25">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5:28" ht="12.75" hidden="1" customHeight="1" x14ac:dyDescent="0.25">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5:28" ht="12.75" hidden="1" customHeight="1" x14ac:dyDescent="0.25">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5:28" ht="12.75" hidden="1" customHeight="1" x14ac:dyDescent="0.25">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5:28" ht="12.75" hidden="1" customHeight="1" x14ac:dyDescent="0.25">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5:28" ht="12.75" hidden="1" customHeight="1" x14ac:dyDescent="0.25">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5:28" ht="12.75" hidden="1" customHeight="1" x14ac:dyDescent="0.25">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5:28" ht="12.75" hidden="1" customHeight="1" x14ac:dyDescent="0.25">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5:28" ht="12.75" hidden="1" customHeight="1" x14ac:dyDescent="0.25">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5:28" ht="12.75" hidden="1" customHeight="1" x14ac:dyDescent="0.25">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5:28" ht="12.75" hidden="1" customHeight="1" x14ac:dyDescent="0.25">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5:28" ht="12.75" hidden="1" customHeight="1" x14ac:dyDescent="0.25">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5:28" ht="12.75" hidden="1" customHeight="1" x14ac:dyDescent="0.25">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5:28" ht="12.75" hidden="1" customHeight="1" x14ac:dyDescent="0.25">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5:28" ht="12.75" hidden="1" customHeight="1" x14ac:dyDescent="0.25">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5:28" ht="12.75" hidden="1" customHeight="1" x14ac:dyDescent="0.25">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5:28" ht="12.75" hidden="1" customHeight="1" x14ac:dyDescent="0.25">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5:28" ht="12.75" hidden="1" customHeight="1" x14ac:dyDescent="0.25">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5:28" ht="12.75" hidden="1" customHeight="1" x14ac:dyDescent="0.25">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5:28" ht="12.75" hidden="1" customHeight="1" x14ac:dyDescent="0.25">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5:28" ht="12.75" hidden="1" customHeight="1" x14ac:dyDescent="0.25">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5:28" ht="12.75" hidden="1" customHeight="1" x14ac:dyDescent="0.25">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5:28" ht="12.75" hidden="1" customHeight="1" x14ac:dyDescent="0.25">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5:28" ht="12.75" hidden="1" customHeight="1" x14ac:dyDescent="0.25">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5:28" ht="12.75" hidden="1" customHeight="1" x14ac:dyDescent="0.25">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5:28" ht="12.75" hidden="1" customHeight="1" x14ac:dyDescent="0.25">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5:28" ht="12.75" hidden="1" customHeight="1" x14ac:dyDescent="0.25">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5:28" ht="12.75" hidden="1" customHeight="1" x14ac:dyDescent="0.25">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5:28" ht="12.75" hidden="1" customHeight="1" x14ac:dyDescent="0.25">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5:28" ht="12.75" hidden="1" customHeight="1" x14ac:dyDescent="0.25">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5:28" ht="12.75" hidden="1" customHeight="1" x14ac:dyDescent="0.25">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5:28" ht="12.75" hidden="1" customHeight="1" x14ac:dyDescent="0.25">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5:28" ht="12.75" hidden="1" customHeight="1" x14ac:dyDescent="0.25">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5:28" ht="12.75" hidden="1" customHeight="1" x14ac:dyDescent="0.25">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5:28" ht="12.75" hidden="1" customHeight="1" x14ac:dyDescent="0.25">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5:28" ht="12.75" hidden="1" customHeight="1" x14ac:dyDescent="0.25">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5:28" ht="12.75" hidden="1" customHeight="1" x14ac:dyDescent="0.25">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5:28" ht="12.75" hidden="1" customHeight="1" x14ac:dyDescent="0.25">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5:28" ht="12.75" hidden="1" customHeight="1" x14ac:dyDescent="0.25">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5:28" ht="12.75" hidden="1" customHeight="1" x14ac:dyDescent="0.25">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5:28" ht="12.75" hidden="1" customHeight="1" x14ac:dyDescent="0.25">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5:28" ht="12.75" hidden="1" customHeight="1" x14ac:dyDescent="0.25">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5:28" ht="12.75" hidden="1" customHeight="1" x14ac:dyDescent="0.25">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5:28" ht="12.75" hidden="1" customHeight="1" x14ac:dyDescent="0.25">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5:28" ht="12.75" hidden="1" customHeight="1" x14ac:dyDescent="0.25">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5:28" ht="12.75" hidden="1" customHeight="1" x14ac:dyDescent="0.25">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5:28" ht="12.75" hidden="1" customHeight="1" x14ac:dyDescent="0.25">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5:28" ht="12.75" hidden="1" customHeight="1" x14ac:dyDescent="0.25">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5:28" ht="12.75" hidden="1" customHeight="1" x14ac:dyDescent="0.25">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5:28" ht="12.75" hidden="1" customHeight="1" x14ac:dyDescent="0.25">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5:28" ht="12.75" hidden="1" customHeight="1" x14ac:dyDescent="0.25">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5:28" ht="12.75" hidden="1" customHeight="1" x14ac:dyDescent="0.25">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5:28" ht="12.75" hidden="1" customHeight="1" x14ac:dyDescent="0.25">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5:28" ht="12.75" hidden="1" customHeight="1" x14ac:dyDescent="0.25">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5:28" ht="12.75" hidden="1" customHeight="1" x14ac:dyDescent="0.25">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5:28" ht="12.75" hidden="1" customHeight="1" x14ac:dyDescent="0.25">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5:28" ht="12.75" hidden="1" customHeight="1" x14ac:dyDescent="0.25">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5:28" ht="12.75" hidden="1" customHeight="1" x14ac:dyDescent="0.25">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5:28" ht="12.75" hidden="1" customHeight="1" x14ac:dyDescent="0.25">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5:28" ht="12.75" hidden="1" customHeight="1" x14ac:dyDescent="0.25">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5:28" ht="12.75" hidden="1" customHeight="1" x14ac:dyDescent="0.25">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5:28" ht="12.75" hidden="1" customHeight="1" x14ac:dyDescent="0.25">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5:28" ht="12.75" hidden="1" customHeight="1" x14ac:dyDescent="0.25">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5:28" ht="12.75" hidden="1" customHeight="1" x14ac:dyDescent="0.25">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5:28" ht="12.75" hidden="1" customHeight="1" x14ac:dyDescent="0.25">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5:28" ht="12.75" hidden="1" customHeight="1" x14ac:dyDescent="0.25">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5:28" ht="12.75" hidden="1" customHeight="1" x14ac:dyDescent="0.25">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5:28" ht="12.75" hidden="1" customHeight="1" x14ac:dyDescent="0.25">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5:28" ht="12.75" hidden="1" customHeight="1" x14ac:dyDescent="0.25">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5:28" ht="12.75" hidden="1" customHeight="1" x14ac:dyDescent="0.25">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5:28" ht="12.75" hidden="1" customHeight="1" x14ac:dyDescent="0.25">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5:28" ht="12.75" hidden="1" customHeight="1" x14ac:dyDescent="0.25">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5:28" ht="12.75" hidden="1" customHeight="1" x14ac:dyDescent="0.25">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5:28" ht="12.75" hidden="1" customHeight="1" x14ac:dyDescent="0.25">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5:28" ht="12.75" hidden="1" customHeight="1" x14ac:dyDescent="0.25">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5:28" ht="12.75" hidden="1" customHeight="1" x14ac:dyDescent="0.25">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5:28" ht="12.75" hidden="1" customHeight="1" x14ac:dyDescent="0.25">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5:28" ht="12.75" hidden="1" customHeight="1" x14ac:dyDescent="0.25">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5:28" ht="12.75" hidden="1" customHeight="1" x14ac:dyDescent="0.25">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5:28" ht="12.75" hidden="1" customHeight="1" x14ac:dyDescent="0.25">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5:28" ht="12.75" hidden="1" customHeight="1" x14ac:dyDescent="0.25">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5:28" ht="12.75" hidden="1" customHeight="1" x14ac:dyDescent="0.25">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5:28" ht="12.75" hidden="1" customHeight="1" x14ac:dyDescent="0.25">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5:28" ht="12.75" hidden="1" customHeight="1" x14ac:dyDescent="0.25">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5:28" ht="12.75" hidden="1" customHeight="1" x14ac:dyDescent="0.25">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5:28" ht="12.75" hidden="1" customHeight="1" x14ac:dyDescent="0.25">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5:28" ht="12.75" hidden="1" customHeight="1" x14ac:dyDescent="0.25">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5:28" ht="12.75" hidden="1" customHeight="1" x14ac:dyDescent="0.25">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5:28" ht="12.75" hidden="1" customHeight="1" x14ac:dyDescent="0.25">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5:28" ht="12.75" hidden="1" customHeight="1" x14ac:dyDescent="0.25">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5:28" ht="12.75" hidden="1" customHeight="1" x14ac:dyDescent="0.25">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5:28" ht="12.75" hidden="1" customHeight="1" x14ac:dyDescent="0.25">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5:28" ht="12.75" hidden="1" customHeight="1" x14ac:dyDescent="0.25">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5:28" ht="12.75" hidden="1" customHeight="1" x14ac:dyDescent="0.25">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5:28" ht="12.75" hidden="1" customHeight="1" x14ac:dyDescent="0.25">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5:28" ht="12.75" hidden="1" customHeight="1" x14ac:dyDescent="0.25">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5:28" ht="12.75" hidden="1" customHeight="1" x14ac:dyDescent="0.25">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5:28" ht="12.75" hidden="1" customHeight="1" x14ac:dyDescent="0.25">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5:28" ht="12.75" hidden="1" customHeight="1" x14ac:dyDescent="0.25">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5:28" ht="12.75" hidden="1" customHeight="1" x14ac:dyDescent="0.25">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5:28" ht="12.75" hidden="1" customHeight="1" x14ac:dyDescent="0.25">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5:28" ht="12.75" hidden="1" customHeight="1" x14ac:dyDescent="0.25">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5:28" ht="12.75" hidden="1" customHeight="1" x14ac:dyDescent="0.25">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5:28" ht="12.75" hidden="1" customHeight="1" x14ac:dyDescent="0.25">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5:28" ht="12.75" hidden="1" customHeight="1" x14ac:dyDescent="0.25">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5:28" ht="12.75" hidden="1" customHeight="1" x14ac:dyDescent="0.25">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5:28" ht="12.75" hidden="1" customHeight="1" x14ac:dyDescent="0.25">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5:28" ht="12.75" hidden="1" customHeight="1" x14ac:dyDescent="0.25">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5:28" ht="12.75" hidden="1" customHeight="1" x14ac:dyDescent="0.25">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5:28" ht="12.75" hidden="1" customHeight="1" x14ac:dyDescent="0.25">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5:28" ht="12.75" hidden="1" customHeight="1" x14ac:dyDescent="0.25">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5:28" ht="12.75" hidden="1" customHeight="1" x14ac:dyDescent="0.25">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5:28" ht="12.75" hidden="1" customHeight="1" x14ac:dyDescent="0.25">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5:28" ht="12.75" hidden="1" customHeight="1" x14ac:dyDescent="0.25">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5:28" ht="12.75" hidden="1" customHeight="1" x14ac:dyDescent="0.25">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5:28" ht="12.75" hidden="1" customHeight="1" x14ac:dyDescent="0.25">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5:28" ht="12.75" hidden="1" customHeight="1" x14ac:dyDescent="0.25">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5:28" ht="12.75" hidden="1" customHeight="1" x14ac:dyDescent="0.25">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5:28" ht="12.75" hidden="1" customHeight="1" x14ac:dyDescent="0.25">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5:28" ht="12.75" hidden="1" customHeight="1" x14ac:dyDescent="0.25">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5:28" ht="12.75" hidden="1" customHeight="1" x14ac:dyDescent="0.25">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5:28" ht="12.75" hidden="1" customHeight="1" x14ac:dyDescent="0.25">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5:28" ht="12.75" hidden="1" customHeight="1" x14ac:dyDescent="0.25">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5:28" ht="12.75" hidden="1" customHeight="1" x14ac:dyDescent="0.25">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5:28" ht="12.75" hidden="1" customHeight="1" x14ac:dyDescent="0.25">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5:28" ht="12.75" hidden="1" customHeight="1" x14ac:dyDescent="0.25">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5:28" ht="12.75" hidden="1" customHeight="1" x14ac:dyDescent="0.25">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5:28" ht="12.75" hidden="1" customHeight="1" x14ac:dyDescent="0.25">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5:28" ht="12.75" hidden="1" customHeight="1" x14ac:dyDescent="0.25">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5:28" ht="12.75" hidden="1" customHeight="1" x14ac:dyDescent="0.25">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5:28" ht="12.75" hidden="1" customHeight="1" x14ac:dyDescent="0.25">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5:28" ht="12.75" hidden="1" customHeight="1" x14ac:dyDescent="0.25">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5:28" ht="12.75" hidden="1" customHeight="1" x14ac:dyDescent="0.25">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5:28" ht="12.75" hidden="1" customHeight="1" x14ac:dyDescent="0.25">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5:28" ht="12.75" hidden="1" customHeight="1" x14ac:dyDescent="0.25">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5:28" ht="12.75" hidden="1" customHeight="1" x14ac:dyDescent="0.25">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5:28" ht="12.75" hidden="1" customHeight="1" x14ac:dyDescent="0.25">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5:28" ht="12.75" hidden="1" customHeight="1" x14ac:dyDescent="0.25">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5:28" ht="12.75" hidden="1" customHeight="1" x14ac:dyDescent="0.25">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5:28" ht="12.75" hidden="1" customHeight="1" x14ac:dyDescent="0.25">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5:28" ht="12.75" hidden="1" customHeight="1" x14ac:dyDescent="0.25">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5:28" ht="12.75" hidden="1" customHeight="1" x14ac:dyDescent="0.25">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5:28" ht="12.75" hidden="1" customHeight="1" x14ac:dyDescent="0.25">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5:28" ht="12.75" hidden="1" customHeight="1" x14ac:dyDescent="0.25">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5:28" ht="12.75" hidden="1" customHeight="1" x14ac:dyDescent="0.25">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5:28" ht="12.75" hidden="1" customHeight="1" x14ac:dyDescent="0.25">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5:28" ht="12.75" hidden="1" customHeight="1" x14ac:dyDescent="0.25">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5:28" ht="12.75" hidden="1" customHeight="1" x14ac:dyDescent="0.25">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5:28" ht="12.75" hidden="1" customHeight="1" x14ac:dyDescent="0.25">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5:28" ht="12.75" hidden="1" customHeight="1" x14ac:dyDescent="0.25">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5:28" ht="12.75" hidden="1" customHeight="1" x14ac:dyDescent="0.25">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5:28" ht="12.75" hidden="1" customHeight="1" x14ac:dyDescent="0.25">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5:28" ht="12.75" hidden="1" customHeight="1" x14ac:dyDescent="0.25">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5:28" ht="12.75" hidden="1" customHeight="1" x14ac:dyDescent="0.25">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5:28" ht="12.75" hidden="1" customHeight="1" x14ac:dyDescent="0.25">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5:28" ht="12.75" hidden="1" customHeight="1" x14ac:dyDescent="0.25">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5:28" ht="12.75" hidden="1" customHeight="1" x14ac:dyDescent="0.25">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5:28" ht="12.75" hidden="1" customHeight="1" x14ac:dyDescent="0.25">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5:28" ht="12.75" hidden="1" customHeight="1" x14ac:dyDescent="0.25">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5:28" ht="12.75" hidden="1" customHeight="1" x14ac:dyDescent="0.25">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5:28" ht="12.75" hidden="1" customHeight="1" x14ac:dyDescent="0.25">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5:28" ht="12.75" hidden="1" customHeight="1" x14ac:dyDescent="0.25">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5:28" ht="12.75" hidden="1" customHeight="1" x14ac:dyDescent="0.25">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5:28" ht="12.75" hidden="1" customHeight="1" x14ac:dyDescent="0.25">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5:28" ht="12.75" hidden="1" customHeight="1" x14ac:dyDescent="0.25">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5:28" ht="12.75" hidden="1" customHeight="1" x14ac:dyDescent="0.25">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5:28" ht="12.75" hidden="1" customHeight="1" x14ac:dyDescent="0.25">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5:28" ht="12.75" hidden="1" customHeight="1" x14ac:dyDescent="0.25">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5:28" ht="12.75" hidden="1" customHeight="1" x14ac:dyDescent="0.25">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5:28" ht="12.75" hidden="1" customHeight="1" x14ac:dyDescent="0.25">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5:28" ht="12.75" hidden="1" customHeight="1" x14ac:dyDescent="0.25">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5:28" ht="12.75" hidden="1" customHeight="1" x14ac:dyDescent="0.25">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5:28" ht="12.75" hidden="1" customHeight="1" x14ac:dyDescent="0.25">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5:28" ht="12.75" hidden="1" customHeight="1" x14ac:dyDescent="0.25">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5:28" ht="12.75" hidden="1" customHeight="1" x14ac:dyDescent="0.25">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5:28" ht="12.75" hidden="1" customHeight="1" x14ac:dyDescent="0.25">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5:28" ht="12.75" hidden="1" customHeight="1" x14ac:dyDescent="0.25">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5:28" ht="12.75" hidden="1" customHeight="1" x14ac:dyDescent="0.25">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5:28" ht="12.75" hidden="1" customHeight="1" x14ac:dyDescent="0.25">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5:28" ht="12.75" hidden="1" customHeight="1" x14ac:dyDescent="0.25">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5:28" ht="12.75" hidden="1" customHeight="1" x14ac:dyDescent="0.25">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5:28" ht="12.75" hidden="1" customHeight="1" x14ac:dyDescent="0.25">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5:28" ht="12.75" hidden="1" customHeight="1" x14ac:dyDescent="0.25">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5:28" ht="12.75" hidden="1" customHeight="1" x14ac:dyDescent="0.25">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5:28" ht="12.75" hidden="1" customHeight="1" x14ac:dyDescent="0.25">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5:28" ht="12.75" hidden="1" customHeight="1" x14ac:dyDescent="0.25">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5:28" ht="12.75" hidden="1" customHeight="1" x14ac:dyDescent="0.25">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5:28" ht="12.75" hidden="1" customHeight="1" x14ac:dyDescent="0.25">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5:28" ht="12.75" hidden="1" customHeight="1" x14ac:dyDescent="0.25">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5:28" ht="12.75" hidden="1" customHeight="1" x14ac:dyDescent="0.25">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5:28" ht="12.75" hidden="1" customHeight="1" x14ac:dyDescent="0.25">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5:28" ht="12.75" hidden="1" customHeight="1" x14ac:dyDescent="0.25">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5:28" ht="12.75" hidden="1" customHeight="1" x14ac:dyDescent="0.25">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5:28" ht="12.75" hidden="1" customHeight="1" x14ac:dyDescent="0.25">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5:28" ht="12.75" hidden="1" customHeight="1" x14ac:dyDescent="0.25">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5:28" ht="12.75" hidden="1" customHeight="1" x14ac:dyDescent="0.25">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5:28" ht="12.75" hidden="1" customHeight="1" x14ac:dyDescent="0.25">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5:28" ht="12.75" hidden="1" customHeight="1" x14ac:dyDescent="0.25">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5:28" ht="12.75" hidden="1" customHeight="1" x14ac:dyDescent="0.25">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5:28" ht="12.75" hidden="1" customHeight="1" x14ac:dyDescent="0.25">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5:28" ht="12.75" hidden="1" customHeight="1" x14ac:dyDescent="0.25">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5:28" ht="12.75" hidden="1" customHeight="1" x14ac:dyDescent="0.25">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5:28" ht="12.75" hidden="1" customHeight="1" x14ac:dyDescent="0.25">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5:28" ht="12.75" hidden="1" customHeight="1" x14ac:dyDescent="0.25">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5:28" ht="12.75" hidden="1" customHeight="1" x14ac:dyDescent="0.25">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5:28" ht="12.75" hidden="1" customHeight="1" x14ac:dyDescent="0.25">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5:28" ht="12.75" hidden="1" customHeight="1" x14ac:dyDescent="0.25">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5:28" ht="12.75" hidden="1" customHeight="1" x14ac:dyDescent="0.25">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5:28" ht="12.75" hidden="1" customHeight="1" x14ac:dyDescent="0.25">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5:28" ht="12.75" hidden="1" customHeight="1" x14ac:dyDescent="0.25">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5:28" ht="12.75" hidden="1" customHeight="1" x14ac:dyDescent="0.25">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5:28" ht="12.75" hidden="1" customHeight="1" x14ac:dyDescent="0.25">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5:28" ht="12.75" hidden="1" customHeight="1" x14ac:dyDescent="0.25">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5:28" ht="12.75" hidden="1" customHeight="1" x14ac:dyDescent="0.25">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5:28" ht="12.75" hidden="1" customHeight="1" x14ac:dyDescent="0.25">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5:28" ht="12.75" hidden="1" customHeight="1" x14ac:dyDescent="0.25">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5:28" ht="12.75" hidden="1" customHeight="1" x14ac:dyDescent="0.25">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5:28" ht="12.75" hidden="1" customHeight="1" x14ac:dyDescent="0.25">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5:28" ht="12.75" hidden="1" customHeight="1" x14ac:dyDescent="0.25">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5:28" ht="12.75" hidden="1" customHeight="1" x14ac:dyDescent="0.25">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5:28" ht="12.75" hidden="1" customHeight="1" x14ac:dyDescent="0.25">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5:28" ht="12.75" hidden="1" customHeight="1" x14ac:dyDescent="0.25">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5:28" ht="12.75" hidden="1" customHeight="1" x14ac:dyDescent="0.25">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5:28" ht="12.75" hidden="1" customHeight="1" x14ac:dyDescent="0.25">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5:28" ht="12.75" hidden="1" customHeight="1" x14ac:dyDescent="0.25">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5:28" ht="12.75" hidden="1" customHeight="1" x14ac:dyDescent="0.25">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5:28" ht="12.75" hidden="1" customHeight="1" x14ac:dyDescent="0.25">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5:28" ht="12.75" hidden="1" customHeight="1" x14ac:dyDescent="0.25">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5:28" ht="12.75" hidden="1" customHeight="1" x14ac:dyDescent="0.25">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5:28" ht="12.75" hidden="1" customHeight="1" x14ac:dyDescent="0.25">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5:28" ht="12.75" hidden="1" customHeight="1" x14ac:dyDescent="0.25">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5:28" ht="12.75" hidden="1" customHeight="1" x14ac:dyDescent="0.25">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5:28" ht="12.75" hidden="1" customHeight="1" x14ac:dyDescent="0.25">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5:28" ht="12.75" hidden="1" customHeight="1" x14ac:dyDescent="0.25">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5:28" ht="12.75" hidden="1" customHeight="1" x14ac:dyDescent="0.25">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5:28" ht="12.75" hidden="1" customHeight="1" x14ac:dyDescent="0.25">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5:28" ht="12.75" hidden="1" customHeight="1" x14ac:dyDescent="0.25">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5:28" ht="12.75" hidden="1" customHeight="1" x14ac:dyDescent="0.25">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5:28" ht="12.75" hidden="1" customHeight="1" x14ac:dyDescent="0.25">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5:28" ht="12.75" hidden="1" customHeight="1" x14ac:dyDescent="0.25">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5:28" ht="12.75" hidden="1" customHeight="1" x14ac:dyDescent="0.25">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5:28" ht="12.75" hidden="1" customHeight="1" x14ac:dyDescent="0.25">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5:28" ht="12.75" hidden="1" customHeight="1" x14ac:dyDescent="0.25">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5:28" ht="12.75" hidden="1" customHeight="1" x14ac:dyDescent="0.25">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5:28" ht="12.75" hidden="1" customHeight="1" x14ac:dyDescent="0.25">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5:28" ht="12.75" hidden="1" customHeight="1" x14ac:dyDescent="0.25">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5:28" ht="12.75" hidden="1" customHeight="1" x14ac:dyDescent="0.25">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5:28" ht="12.75" hidden="1" customHeight="1" x14ac:dyDescent="0.25">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5:28" ht="12.75" hidden="1" customHeight="1" x14ac:dyDescent="0.25">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5:28" ht="12.75" hidden="1" customHeight="1" x14ac:dyDescent="0.25">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5:28" ht="12.75" hidden="1" customHeight="1" x14ac:dyDescent="0.25">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5:28" ht="12.75" hidden="1" customHeight="1" x14ac:dyDescent="0.25">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5:28" ht="12.75" hidden="1" customHeight="1" x14ac:dyDescent="0.25">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5:28" ht="12.75" hidden="1" customHeight="1" x14ac:dyDescent="0.25">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5:28" ht="12.75" hidden="1" customHeight="1" x14ac:dyDescent="0.25">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5:28" ht="12.75" hidden="1" customHeight="1" x14ac:dyDescent="0.25">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5:28" ht="12.75" hidden="1" customHeight="1" x14ac:dyDescent="0.25">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5:28" ht="12.75" hidden="1" customHeight="1" x14ac:dyDescent="0.25">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5:28" ht="12.75" hidden="1" customHeight="1" x14ac:dyDescent="0.25">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5:28" ht="12.75" hidden="1" customHeight="1" x14ac:dyDescent="0.25">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5:28" ht="12.75" hidden="1" customHeight="1" x14ac:dyDescent="0.25">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5:28" ht="12.75" hidden="1" customHeight="1" x14ac:dyDescent="0.25">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5:28" ht="12.75" hidden="1" customHeight="1" x14ac:dyDescent="0.25">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5:28" ht="12.75" hidden="1" customHeight="1" x14ac:dyDescent="0.25">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5:28" ht="12.75" hidden="1" customHeight="1" x14ac:dyDescent="0.25">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5:28" ht="12.75" hidden="1" customHeight="1" x14ac:dyDescent="0.25">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5:28" ht="12.75" hidden="1" customHeight="1" x14ac:dyDescent="0.25">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5:28" ht="12.75" hidden="1" customHeight="1" x14ac:dyDescent="0.25">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5:28" ht="12.75" hidden="1" customHeight="1" x14ac:dyDescent="0.25">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5:28" ht="12.75" hidden="1" customHeight="1" x14ac:dyDescent="0.25">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5:28" ht="12.75" hidden="1" customHeight="1" x14ac:dyDescent="0.25">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5:28" ht="12.75" hidden="1" customHeight="1" x14ac:dyDescent="0.25">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5:28" ht="12.75" hidden="1" customHeight="1" x14ac:dyDescent="0.25">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5:28" ht="12.75" hidden="1" customHeight="1" x14ac:dyDescent="0.25">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5:28" ht="12.75" hidden="1" customHeight="1" x14ac:dyDescent="0.25">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5:28" ht="12.75" hidden="1" customHeight="1" x14ac:dyDescent="0.25">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5:28" ht="12.75" hidden="1" customHeight="1" x14ac:dyDescent="0.25">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5:28" ht="12.75" hidden="1" customHeight="1" x14ac:dyDescent="0.25">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5:28" ht="12.75" hidden="1" customHeight="1" x14ac:dyDescent="0.25">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5:28" ht="12.75" hidden="1" customHeight="1" x14ac:dyDescent="0.25">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5:28" ht="12.75" hidden="1" customHeight="1" x14ac:dyDescent="0.25">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5:28" ht="12.75" hidden="1" customHeight="1" x14ac:dyDescent="0.25">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5:28" ht="12.75" hidden="1" customHeight="1" x14ac:dyDescent="0.25">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5:28" ht="12.75" hidden="1" customHeight="1" x14ac:dyDescent="0.25">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5:28" ht="12.75" hidden="1" customHeight="1" x14ac:dyDescent="0.25">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5:28" ht="12.75" hidden="1" customHeight="1" x14ac:dyDescent="0.25">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5:28" ht="12.75" hidden="1" customHeight="1" x14ac:dyDescent="0.25">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5:28" ht="12.75" hidden="1" customHeight="1" x14ac:dyDescent="0.25">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5:28" ht="12.75" hidden="1" customHeight="1" x14ac:dyDescent="0.25">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5:28" ht="12.75" hidden="1" customHeight="1" x14ac:dyDescent="0.25">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5:28" ht="12.75" hidden="1" customHeight="1" x14ac:dyDescent="0.25">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5:28" ht="12.75" hidden="1" customHeight="1" x14ac:dyDescent="0.25">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5:28" ht="12.75" hidden="1" customHeight="1" x14ac:dyDescent="0.25">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5:28" ht="12.75" hidden="1" customHeight="1" x14ac:dyDescent="0.25">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5:28" ht="12.75" hidden="1" customHeight="1" x14ac:dyDescent="0.25">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5:28" ht="12.75" hidden="1" customHeight="1" x14ac:dyDescent="0.25">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5:28" ht="12.75" hidden="1" customHeight="1" x14ac:dyDescent="0.25">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5:28" ht="12.75" hidden="1" customHeight="1" x14ac:dyDescent="0.25">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5:28" ht="12.75" hidden="1" customHeight="1" x14ac:dyDescent="0.25">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5:28" ht="12.75" hidden="1" customHeight="1" x14ac:dyDescent="0.25">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5:28" ht="12.75" hidden="1" customHeight="1" x14ac:dyDescent="0.25">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5:28" ht="12.75" hidden="1" customHeight="1" x14ac:dyDescent="0.25">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5:28" ht="12.75" hidden="1" customHeight="1" x14ac:dyDescent="0.25">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5:28" ht="12.75" hidden="1" customHeight="1" x14ac:dyDescent="0.25">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5:28" ht="12.75" hidden="1" customHeight="1" x14ac:dyDescent="0.25">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5:28" ht="12.75" hidden="1" customHeight="1" x14ac:dyDescent="0.25">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5:28" ht="12.75" hidden="1" customHeight="1" x14ac:dyDescent="0.25">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5:28" ht="12.75" hidden="1" customHeight="1" x14ac:dyDescent="0.25">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5:28" ht="12.75" hidden="1" customHeight="1" x14ac:dyDescent="0.25">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5:28" ht="12.75" hidden="1" customHeight="1" x14ac:dyDescent="0.25">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5:28" ht="12.75" hidden="1" customHeight="1" x14ac:dyDescent="0.25">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5:28" ht="12.75" hidden="1" customHeight="1" x14ac:dyDescent="0.25">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5:28" ht="12.75" hidden="1" customHeight="1" x14ac:dyDescent="0.25">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5:28" ht="12.75" hidden="1" customHeight="1" x14ac:dyDescent="0.25">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5:28" ht="12.75" hidden="1" customHeight="1" x14ac:dyDescent="0.25">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5:28" ht="12.75" hidden="1" customHeight="1" x14ac:dyDescent="0.25">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5:28" ht="12.75" hidden="1" customHeight="1" x14ac:dyDescent="0.25">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5:28" ht="12.75" hidden="1" customHeight="1" x14ac:dyDescent="0.25">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5:28" ht="12.75" hidden="1" customHeight="1" x14ac:dyDescent="0.25">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5:28" ht="12.75" hidden="1" customHeight="1" x14ac:dyDescent="0.25">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5:28" ht="12.75" hidden="1" customHeight="1" x14ac:dyDescent="0.25">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5:28" ht="12.75" hidden="1" customHeight="1" x14ac:dyDescent="0.25">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5:28" ht="12.75" hidden="1" customHeight="1" x14ac:dyDescent="0.25">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5:28" ht="12.75" hidden="1" customHeight="1" x14ac:dyDescent="0.25">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5:28" ht="12.75" hidden="1" customHeight="1" x14ac:dyDescent="0.25">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5:28" ht="12.75" hidden="1" customHeight="1" x14ac:dyDescent="0.25">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5:28" ht="12.75" hidden="1" customHeight="1" x14ac:dyDescent="0.25">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5:28" ht="12.75" hidden="1" customHeight="1" x14ac:dyDescent="0.25">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5:28" ht="12.75" hidden="1" customHeight="1" x14ac:dyDescent="0.25">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5:28" ht="12.75" hidden="1" customHeight="1" x14ac:dyDescent="0.25">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5:28" ht="12.75" hidden="1" customHeight="1" x14ac:dyDescent="0.25">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5:28" ht="12.75" hidden="1" customHeight="1" x14ac:dyDescent="0.25">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5:28" ht="12.75" hidden="1" customHeight="1" x14ac:dyDescent="0.25">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5:28" ht="12.75" hidden="1" customHeight="1" x14ac:dyDescent="0.25">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5:28" ht="12.75" hidden="1" customHeight="1" x14ac:dyDescent="0.25">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5:28" ht="12.75" hidden="1" customHeight="1" x14ac:dyDescent="0.25">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5:28" ht="12.75" hidden="1" customHeight="1" x14ac:dyDescent="0.25">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5:28" ht="12.75" hidden="1" customHeight="1" x14ac:dyDescent="0.25">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5:28" ht="12.75" hidden="1" customHeight="1" x14ac:dyDescent="0.25">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5:28" ht="12.75" hidden="1" customHeight="1" x14ac:dyDescent="0.25">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5:28" ht="12.75" hidden="1" customHeight="1" x14ac:dyDescent="0.25">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5:28" ht="12.75" hidden="1" customHeight="1" x14ac:dyDescent="0.25">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5:28" ht="12.75" hidden="1" customHeight="1" x14ac:dyDescent="0.25">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5:28" ht="12.75" hidden="1" customHeight="1" x14ac:dyDescent="0.25">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5:28" ht="12.75" hidden="1" customHeight="1" x14ac:dyDescent="0.25">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5:28" ht="12.75" hidden="1" customHeight="1" x14ac:dyDescent="0.25">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5:28" ht="12.75" hidden="1" customHeight="1" x14ac:dyDescent="0.25">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5:28" ht="12.75" hidden="1" customHeight="1" x14ac:dyDescent="0.25">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5:28" ht="12.75" hidden="1" customHeight="1" x14ac:dyDescent="0.25">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5:28" ht="12.75" hidden="1" customHeight="1" x14ac:dyDescent="0.25">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5:28" ht="12.75" hidden="1" customHeight="1" x14ac:dyDescent="0.25">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5:28" ht="12.75" hidden="1" customHeight="1" x14ac:dyDescent="0.25">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5:28" ht="12.75" hidden="1" customHeight="1" x14ac:dyDescent="0.25">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5:28" ht="12.75" hidden="1" customHeight="1" x14ac:dyDescent="0.25">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5:28" ht="12.75" hidden="1" customHeight="1" x14ac:dyDescent="0.25">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5:28" ht="12.75" hidden="1" customHeight="1" x14ac:dyDescent="0.25">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5:28" ht="12.75" hidden="1" customHeight="1" x14ac:dyDescent="0.25">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5:28" ht="12.75" hidden="1" customHeight="1" x14ac:dyDescent="0.25">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5:28" ht="12.75" hidden="1" customHeight="1" x14ac:dyDescent="0.25">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5:28" ht="12.75" hidden="1" customHeight="1" x14ac:dyDescent="0.25">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5:28" ht="12.75" hidden="1" customHeight="1" x14ac:dyDescent="0.25">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5:28" ht="12.75" hidden="1" customHeight="1" x14ac:dyDescent="0.25">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5:28" ht="12.75" hidden="1" customHeight="1" x14ac:dyDescent="0.25">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5:28" ht="12.75" hidden="1" customHeight="1" x14ac:dyDescent="0.25">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5:28" ht="12.75" hidden="1" customHeight="1" x14ac:dyDescent="0.25">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5:28" ht="12.75" hidden="1" customHeight="1" x14ac:dyDescent="0.25">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5:28" ht="12.75" hidden="1" customHeight="1" x14ac:dyDescent="0.25">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5:28" ht="12.75" hidden="1" customHeight="1" x14ac:dyDescent="0.25">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5:28" ht="12.75" hidden="1" customHeight="1" x14ac:dyDescent="0.25">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5:28" ht="12.75" hidden="1" customHeight="1" x14ac:dyDescent="0.25">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5:28" ht="12.75" hidden="1" customHeight="1" x14ac:dyDescent="0.25">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5:28" ht="12.75" hidden="1" customHeight="1" x14ac:dyDescent="0.25">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5:28" ht="12.75" hidden="1" customHeight="1" x14ac:dyDescent="0.25">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5:28" ht="12.75" hidden="1" customHeight="1" x14ac:dyDescent="0.25">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5:28" ht="12.75" hidden="1" customHeight="1" x14ac:dyDescent="0.25">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5:28" ht="12.75" hidden="1" customHeight="1" x14ac:dyDescent="0.25">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5:28" ht="12.75" hidden="1" customHeight="1" x14ac:dyDescent="0.25">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5:28" ht="12.75" hidden="1" customHeight="1" x14ac:dyDescent="0.25">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5:28" ht="12.75" hidden="1" customHeight="1" x14ac:dyDescent="0.25">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5:28" ht="12.75" hidden="1" customHeight="1" x14ac:dyDescent="0.25">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5:28" ht="12.75" hidden="1" customHeight="1" x14ac:dyDescent="0.25">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5:28" ht="12.75" hidden="1" customHeight="1" x14ac:dyDescent="0.25">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5:28" ht="12.75" hidden="1" customHeight="1" x14ac:dyDescent="0.25">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5:28" ht="12.75" hidden="1" customHeight="1" x14ac:dyDescent="0.25">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5:28" ht="12.75" hidden="1" customHeight="1" x14ac:dyDescent="0.25">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5:28" ht="12.75" hidden="1" customHeight="1" x14ac:dyDescent="0.25">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5:28" ht="12.75" hidden="1" customHeight="1" x14ac:dyDescent="0.25">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5:28" ht="12.75" hidden="1" customHeight="1" x14ac:dyDescent="0.25">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5:28" ht="12.75" hidden="1" customHeight="1" x14ac:dyDescent="0.25">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5:28" ht="12.75" hidden="1" customHeight="1" x14ac:dyDescent="0.25">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5:28" ht="12.75" hidden="1" customHeight="1" x14ac:dyDescent="0.25">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5:28" ht="12.75" hidden="1" customHeight="1" x14ac:dyDescent="0.25">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5:28" ht="12.75" hidden="1" customHeight="1" x14ac:dyDescent="0.25">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5:28" ht="12.75" hidden="1" customHeight="1" x14ac:dyDescent="0.25">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5:28" ht="12.75" hidden="1" customHeight="1" x14ac:dyDescent="0.25">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5:28" ht="12.75" hidden="1" customHeight="1" x14ac:dyDescent="0.25">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5:28" ht="12.75" hidden="1" customHeight="1" x14ac:dyDescent="0.25">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5:28" ht="12.75" hidden="1" customHeight="1" x14ac:dyDescent="0.25">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5:28" ht="12.75" hidden="1" customHeight="1" x14ac:dyDescent="0.25">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5:28" ht="12.75" hidden="1" customHeight="1" x14ac:dyDescent="0.25">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5:28" ht="12.75" hidden="1" customHeight="1" x14ac:dyDescent="0.25">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5:28" ht="12.75" hidden="1" customHeight="1" x14ac:dyDescent="0.25">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5:28" ht="12.75" hidden="1" customHeight="1" x14ac:dyDescent="0.25">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5:28" ht="12.75" hidden="1" customHeight="1" x14ac:dyDescent="0.25">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5:28" ht="12.75" hidden="1" customHeight="1" x14ac:dyDescent="0.25">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5:28" ht="12.75" hidden="1" customHeight="1" x14ac:dyDescent="0.25">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5:28" ht="12.75" hidden="1" customHeight="1" x14ac:dyDescent="0.25">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5:28" ht="12.75" hidden="1" customHeight="1" x14ac:dyDescent="0.25">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5:28" ht="12.75" hidden="1" customHeight="1" x14ac:dyDescent="0.25">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5:28" ht="12.75" hidden="1" customHeight="1" x14ac:dyDescent="0.25">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5:28" ht="12.75" hidden="1" customHeight="1" x14ac:dyDescent="0.25">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5:28" ht="12.75" hidden="1" customHeight="1" x14ac:dyDescent="0.25">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5:28" ht="12.75" hidden="1" customHeight="1" x14ac:dyDescent="0.25">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5:28" ht="12.75" hidden="1" customHeight="1" x14ac:dyDescent="0.25">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5:28" ht="12.75" hidden="1" customHeight="1" x14ac:dyDescent="0.25">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5:28" ht="12.75" hidden="1" customHeight="1" x14ac:dyDescent="0.25">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5:28" ht="12.75" hidden="1" customHeight="1" x14ac:dyDescent="0.25">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5:28" ht="12.75" hidden="1" customHeight="1" x14ac:dyDescent="0.25">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5:28" ht="12.75" hidden="1" customHeight="1" x14ac:dyDescent="0.25">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5:28" ht="12.75" hidden="1" customHeight="1" x14ac:dyDescent="0.25">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5:28" ht="12.75" hidden="1" customHeight="1" x14ac:dyDescent="0.25">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5:28" ht="12.75" hidden="1" customHeight="1" x14ac:dyDescent="0.25">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5:28" ht="12.75" hidden="1" customHeight="1" x14ac:dyDescent="0.25">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5:28" ht="12.75" hidden="1" customHeight="1" x14ac:dyDescent="0.25">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5:28" ht="12.75" hidden="1" customHeight="1" x14ac:dyDescent="0.25">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5:28" ht="12.75" hidden="1" customHeight="1" x14ac:dyDescent="0.25">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5:28" ht="12.75" hidden="1" customHeight="1" x14ac:dyDescent="0.25">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5:28" ht="12.75" hidden="1" customHeight="1" x14ac:dyDescent="0.25">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5:28" ht="12.75" hidden="1" customHeight="1" x14ac:dyDescent="0.25">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5:28" ht="12.75" hidden="1" customHeight="1" x14ac:dyDescent="0.25">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5:28" ht="12.75" hidden="1" customHeight="1" x14ac:dyDescent="0.25">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5:28" ht="12.75" hidden="1" customHeight="1" x14ac:dyDescent="0.25">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5:28" ht="12.75" hidden="1" customHeight="1" x14ac:dyDescent="0.25">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5:28" ht="12.75" hidden="1" customHeight="1" x14ac:dyDescent="0.25">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5:28" ht="12.75" hidden="1" customHeight="1" x14ac:dyDescent="0.25">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5:28" ht="12.75" hidden="1" customHeight="1" x14ac:dyDescent="0.25">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5:28" ht="12.75" hidden="1" customHeight="1" x14ac:dyDescent="0.25">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5:28" ht="12.75" hidden="1" customHeight="1" x14ac:dyDescent="0.25">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5:28" ht="12.75" hidden="1" customHeight="1" x14ac:dyDescent="0.25">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5:28" ht="12.75" hidden="1" customHeight="1" x14ac:dyDescent="0.25">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5:28" ht="12.75" hidden="1" customHeight="1" x14ac:dyDescent="0.25">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5:28" ht="12.75" hidden="1" customHeight="1" x14ac:dyDescent="0.25">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5:28" ht="12.75" hidden="1" customHeight="1" x14ac:dyDescent="0.25">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5:28" ht="12.75" hidden="1" customHeight="1" x14ac:dyDescent="0.25">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5:28" ht="12.75" hidden="1" customHeight="1" x14ac:dyDescent="0.25">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5:28" ht="12.75" hidden="1" customHeight="1" x14ac:dyDescent="0.25">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5:28" ht="12.75" hidden="1" customHeight="1" x14ac:dyDescent="0.25">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5:28" ht="12.75" hidden="1" customHeight="1" x14ac:dyDescent="0.25">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5:28" ht="12.75" hidden="1" customHeight="1" x14ac:dyDescent="0.25">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5:28" ht="12.75" hidden="1" customHeight="1" x14ac:dyDescent="0.25">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5:28" ht="12.75" hidden="1" customHeight="1" x14ac:dyDescent="0.25">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5:28" ht="12.75" hidden="1" customHeight="1" x14ac:dyDescent="0.25">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5:28" ht="12.75" hidden="1" customHeight="1" x14ac:dyDescent="0.25">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5:28" ht="12.75" hidden="1" customHeight="1" x14ac:dyDescent="0.25">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5:28" ht="12.75" hidden="1" customHeight="1" x14ac:dyDescent="0.25">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5:28" ht="12.75" hidden="1" customHeight="1" x14ac:dyDescent="0.25">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5:28" ht="12.75" hidden="1" customHeight="1" x14ac:dyDescent="0.25">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5:28" ht="12.75" hidden="1" customHeight="1" x14ac:dyDescent="0.25">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5:28" ht="12.75" hidden="1" customHeight="1" x14ac:dyDescent="0.25">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5:28" ht="12.75" hidden="1" customHeight="1" x14ac:dyDescent="0.25">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5:28" ht="12.75" hidden="1" customHeight="1" x14ac:dyDescent="0.25">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5:28" ht="12.75" hidden="1" customHeight="1" x14ac:dyDescent="0.25">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5:28" ht="12.75" hidden="1" customHeight="1" x14ac:dyDescent="0.25">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5:28" ht="12.75" hidden="1" customHeight="1" x14ac:dyDescent="0.25">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5:28" ht="12.75" hidden="1" customHeight="1" x14ac:dyDescent="0.25">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5:28" ht="12.75" hidden="1" customHeight="1" x14ac:dyDescent="0.25">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5:28" ht="12.75" hidden="1" customHeight="1" x14ac:dyDescent="0.25">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5:28" ht="12.75" hidden="1" customHeight="1" x14ac:dyDescent="0.25">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5:28" ht="12.75" hidden="1" customHeight="1" x14ac:dyDescent="0.25">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5:28" ht="12.75" hidden="1" customHeight="1" x14ac:dyDescent="0.25">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5:28" ht="12.75" hidden="1" customHeight="1" x14ac:dyDescent="0.25">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5:28" ht="12.75" hidden="1" customHeight="1" x14ac:dyDescent="0.25">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5:28" ht="12.75" hidden="1" customHeight="1" x14ac:dyDescent="0.25">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5:28" ht="12.75" hidden="1" customHeight="1" x14ac:dyDescent="0.25">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5:28" ht="12.75" hidden="1" customHeight="1" x14ac:dyDescent="0.25">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5:28" ht="12.75" hidden="1" customHeight="1" x14ac:dyDescent="0.25">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5:28" ht="12.75" hidden="1" customHeight="1" x14ac:dyDescent="0.25">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5:28" ht="12.75" hidden="1" customHeight="1" x14ac:dyDescent="0.25">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5:28" ht="12.75" hidden="1" customHeight="1" x14ac:dyDescent="0.25">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5:28" ht="12.75" hidden="1" customHeight="1" x14ac:dyDescent="0.25">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5:28" ht="12.75" hidden="1" customHeight="1" x14ac:dyDescent="0.25">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5:28" ht="12.75" hidden="1" customHeight="1" x14ac:dyDescent="0.25">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5:28" ht="12.75" hidden="1" customHeight="1" x14ac:dyDescent="0.25">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5:28" ht="12.75" hidden="1" customHeight="1" x14ac:dyDescent="0.25">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5:28" ht="12.75" hidden="1" customHeight="1" x14ac:dyDescent="0.25">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5:28" ht="12.75" hidden="1" customHeight="1" x14ac:dyDescent="0.25">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5:28" ht="12.75" hidden="1" customHeight="1" x14ac:dyDescent="0.25">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5:28" ht="12.75" hidden="1" customHeight="1" x14ac:dyDescent="0.25">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5:28" ht="12.75" hidden="1" customHeight="1" x14ac:dyDescent="0.25">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5:28" ht="12.75" hidden="1" customHeight="1" x14ac:dyDescent="0.25">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5:28" ht="12.75" hidden="1" customHeight="1" x14ac:dyDescent="0.25">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5:28" ht="12.75" hidden="1" customHeight="1" x14ac:dyDescent="0.25">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5:28" ht="12.75" hidden="1" customHeight="1" x14ac:dyDescent="0.25">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5:28" ht="12.75" hidden="1" customHeight="1" x14ac:dyDescent="0.25">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5:28" ht="12.75" hidden="1" customHeight="1" x14ac:dyDescent="0.25">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5:28" ht="12.75" hidden="1" customHeight="1" x14ac:dyDescent="0.25">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5:28" ht="12.75" hidden="1" customHeight="1" x14ac:dyDescent="0.25">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5:28" ht="12.75" hidden="1" customHeight="1" x14ac:dyDescent="0.25">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5:28" ht="12.75" hidden="1" customHeight="1" x14ac:dyDescent="0.25">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5:28" ht="12.75" hidden="1" customHeight="1" x14ac:dyDescent="0.25">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5:28" ht="12.75" hidden="1" customHeight="1" x14ac:dyDescent="0.25">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5:28" ht="12.75" hidden="1" customHeight="1" x14ac:dyDescent="0.25">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5:28" ht="12.75" hidden="1" customHeight="1" x14ac:dyDescent="0.25">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5:28" ht="12.75" hidden="1" customHeight="1" x14ac:dyDescent="0.25">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5:28" ht="12.75" hidden="1" customHeight="1" x14ac:dyDescent="0.25">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5:28" ht="12.75" hidden="1" customHeight="1" x14ac:dyDescent="0.25">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5:28" ht="12.75" hidden="1" customHeight="1" x14ac:dyDescent="0.25">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5:28" ht="12.75" hidden="1" customHeight="1" x14ac:dyDescent="0.25">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5:28" ht="12.75" hidden="1" customHeight="1" x14ac:dyDescent="0.25">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5:28" ht="12.75" hidden="1" customHeight="1" x14ac:dyDescent="0.25">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5:28" ht="12.75" hidden="1" customHeight="1" x14ac:dyDescent="0.25">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5:28" ht="12.75" hidden="1" customHeight="1" x14ac:dyDescent="0.25">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5:28" ht="12.75" hidden="1" customHeight="1" x14ac:dyDescent="0.25">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5:28" ht="12.75" hidden="1" customHeight="1" x14ac:dyDescent="0.25">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5:28" ht="12.75" hidden="1" customHeight="1" x14ac:dyDescent="0.25">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5:28" ht="12.75" hidden="1" customHeight="1" x14ac:dyDescent="0.25">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5:28" ht="12.75" hidden="1" customHeight="1" x14ac:dyDescent="0.25">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5:28" ht="12.75" hidden="1" customHeight="1" x14ac:dyDescent="0.25">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5:28" ht="12.75" hidden="1" customHeight="1" x14ac:dyDescent="0.25">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5:28" ht="12.75" hidden="1" customHeight="1" x14ac:dyDescent="0.25">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5:28" ht="12.75" hidden="1" customHeight="1" x14ac:dyDescent="0.25">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5:28" ht="12.75" hidden="1" customHeight="1" x14ac:dyDescent="0.25">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5:28" ht="12.75" hidden="1" customHeight="1" x14ac:dyDescent="0.25">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5:28" ht="12.75" hidden="1" customHeight="1" x14ac:dyDescent="0.25">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5:28" ht="12.75" hidden="1" customHeight="1" x14ac:dyDescent="0.25">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5:28" ht="12.75" hidden="1" customHeight="1" x14ac:dyDescent="0.25">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5:28" ht="12.75" hidden="1" customHeight="1" x14ac:dyDescent="0.25">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5:28" ht="12.75" hidden="1" customHeight="1" x14ac:dyDescent="0.25">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5:28" ht="12.75" hidden="1" customHeight="1" x14ac:dyDescent="0.25">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5:28" ht="12.75" hidden="1" customHeight="1" x14ac:dyDescent="0.25">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5:28" ht="12.75" hidden="1" customHeight="1" x14ac:dyDescent="0.25">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5:28" ht="12.75" hidden="1" customHeight="1" x14ac:dyDescent="0.25">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5:28" ht="12.75" hidden="1" customHeight="1" x14ac:dyDescent="0.25">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5:28" ht="12.75" hidden="1" customHeight="1" x14ac:dyDescent="0.25">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5:28" ht="12.75" hidden="1" customHeight="1" x14ac:dyDescent="0.25">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5:28" ht="12.75" hidden="1" customHeight="1" x14ac:dyDescent="0.25">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5:28" ht="12.75" hidden="1" customHeight="1" x14ac:dyDescent="0.25">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5:28" ht="12.75" hidden="1" customHeight="1" x14ac:dyDescent="0.25">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5:28" ht="12.75" hidden="1" customHeight="1" x14ac:dyDescent="0.25">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5:28" ht="12.75" hidden="1" customHeight="1" x14ac:dyDescent="0.25">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5:28" ht="12.75" hidden="1" customHeight="1" x14ac:dyDescent="0.25">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5:28" ht="12.75" hidden="1" customHeight="1" x14ac:dyDescent="0.25">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5:28" ht="12.75" hidden="1" customHeight="1" x14ac:dyDescent="0.25">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5:28" ht="12.75" hidden="1" customHeight="1" x14ac:dyDescent="0.25">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5:28" ht="12.75" hidden="1" customHeight="1" x14ac:dyDescent="0.25">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5:28" ht="12.75" hidden="1" customHeight="1" x14ac:dyDescent="0.25">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5:28" ht="12.75" hidden="1" customHeight="1" x14ac:dyDescent="0.25">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5:28" ht="12.75" hidden="1" customHeight="1" x14ac:dyDescent="0.25">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5:28" ht="12.75" hidden="1" customHeight="1" x14ac:dyDescent="0.25">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5:28" ht="12.75" hidden="1" customHeight="1" x14ac:dyDescent="0.25">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5:28" ht="12.75" hidden="1" customHeight="1" x14ac:dyDescent="0.25">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5:28" ht="12.75" hidden="1" customHeight="1" x14ac:dyDescent="0.25">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5:28" ht="12.75" hidden="1" customHeight="1" x14ac:dyDescent="0.25">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5:28" ht="12.75" hidden="1" customHeight="1" x14ac:dyDescent="0.25">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5:28" ht="12.75" hidden="1" customHeight="1" x14ac:dyDescent="0.25">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5:28" ht="12.75" hidden="1" customHeight="1" x14ac:dyDescent="0.25">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5:28" ht="12.75" hidden="1" customHeight="1" x14ac:dyDescent="0.25">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5:28" ht="12.75" hidden="1" customHeight="1" x14ac:dyDescent="0.25">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5:28" ht="12.75" hidden="1" customHeight="1" x14ac:dyDescent="0.25">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5:28" ht="12.75" hidden="1" customHeight="1" x14ac:dyDescent="0.25">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5:28" ht="12.75" hidden="1" customHeight="1" x14ac:dyDescent="0.25">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5:28" ht="12.75" hidden="1" customHeight="1" x14ac:dyDescent="0.25">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5:28" ht="12.75" hidden="1" customHeight="1" x14ac:dyDescent="0.25">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5:28" ht="12.75" hidden="1" customHeight="1" x14ac:dyDescent="0.25">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5:28" ht="12.75" hidden="1" customHeight="1" x14ac:dyDescent="0.25">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5:28" ht="12.75" hidden="1" customHeight="1" x14ac:dyDescent="0.25">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5:28" ht="12.75" hidden="1" customHeight="1" x14ac:dyDescent="0.25">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5:28" ht="12.75" hidden="1" customHeight="1" x14ac:dyDescent="0.25">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5:28" ht="12.75" hidden="1" customHeight="1" x14ac:dyDescent="0.25">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5:28" ht="12.75" hidden="1" customHeight="1" x14ac:dyDescent="0.25">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5:28" ht="12.75" hidden="1" customHeight="1" x14ac:dyDescent="0.25">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5:28" ht="12.75" hidden="1" customHeight="1" x14ac:dyDescent="0.25">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5:28" ht="12.75" hidden="1" customHeight="1" x14ac:dyDescent="0.25">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5:28" ht="12.75" hidden="1" customHeight="1" x14ac:dyDescent="0.25">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5:28" ht="12.75" hidden="1" customHeight="1" x14ac:dyDescent="0.25">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5:28" ht="12.75" hidden="1" customHeight="1" x14ac:dyDescent="0.25">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5:28" ht="12.75" hidden="1" customHeight="1" x14ac:dyDescent="0.25">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5:28" ht="12.75" hidden="1" customHeight="1" x14ac:dyDescent="0.25">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5:28" ht="12.75" hidden="1" customHeight="1" x14ac:dyDescent="0.25">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5:28" ht="12.75" hidden="1" customHeight="1" x14ac:dyDescent="0.25">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5:28" ht="12.75" hidden="1" customHeight="1" x14ac:dyDescent="0.25">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5:28" ht="12.75" hidden="1" customHeight="1" x14ac:dyDescent="0.25">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5:28" ht="12.75" hidden="1" customHeight="1" x14ac:dyDescent="0.25">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5:28" ht="12.75" hidden="1" customHeight="1" x14ac:dyDescent="0.25">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5:28" ht="12.75" hidden="1" customHeight="1" x14ac:dyDescent="0.25">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5:28" ht="12.75" hidden="1" customHeight="1" x14ac:dyDescent="0.25">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5:28" ht="12.75" hidden="1" customHeight="1" x14ac:dyDescent="0.25">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5:28" ht="12.75" hidden="1" customHeight="1" x14ac:dyDescent="0.25">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5:28" ht="12.75" hidden="1" customHeight="1" x14ac:dyDescent="0.25">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5:28" ht="12.75" hidden="1" customHeight="1" x14ac:dyDescent="0.25">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5:28" ht="12.75" hidden="1" customHeight="1" x14ac:dyDescent="0.25">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5:28" ht="12.75" hidden="1" customHeight="1" x14ac:dyDescent="0.25">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5:28" ht="12.75" hidden="1" customHeight="1" x14ac:dyDescent="0.25">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5:28" ht="12.75" hidden="1" customHeight="1" x14ac:dyDescent="0.25">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5:28" ht="12.75" hidden="1" customHeight="1" x14ac:dyDescent="0.25">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5:28" ht="12.75" hidden="1" customHeight="1" x14ac:dyDescent="0.25">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5:28" ht="12.75" hidden="1" customHeight="1" x14ac:dyDescent="0.25">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5:28" ht="12.75" hidden="1" customHeight="1" x14ac:dyDescent="0.25">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5:28" ht="12.75" hidden="1" customHeight="1" x14ac:dyDescent="0.25">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5:28" ht="12.75" hidden="1" customHeight="1" x14ac:dyDescent="0.25">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5:28" ht="12.75" hidden="1" customHeight="1" x14ac:dyDescent="0.25">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5:28" ht="12.75" hidden="1" customHeight="1" x14ac:dyDescent="0.25">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5:28" ht="12.75" hidden="1" customHeight="1" x14ac:dyDescent="0.25">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5:28" ht="12.75" hidden="1" customHeight="1" x14ac:dyDescent="0.25">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5:28" ht="12.75" hidden="1" customHeight="1" x14ac:dyDescent="0.25">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5:28" ht="12.75" hidden="1" customHeight="1" x14ac:dyDescent="0.25">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5:28" ht="12.75" hidden="1" customHeight="1" x14ac:dyDescent="0.25">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5:28" ht="12.75" hidden="1" customHeight="1" x14ac:dyDescent="0.25">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5:28" ht="12.75" hidden="1" customHeight="1" x14ac:dyDescent="0.25">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5:28" ht="12.75" hidden="1" customHeight="1" x14ac:dyDescent="0.25">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5:28" ht="12.75" hidden="1" customHeight="1" x14ac:dyDescent="0.25">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5:28" ht="12.75" hidden="1" customHeight="1" x14ac:dyDescent="0.25">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5:28" ht="12.75" hidden="1" customHeight="1" x14ac:dyDescent="0.25">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5:28" ht="12.75" hidden="1" customHeight="1" x14ac:dyDescent="0.25">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5:28" ht="12.75" hidden="1" customHeight="1" x14ac:dyDescent="0.25">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5:28" ht="12.75" hidden="1" customHeight="1" x14ac:dyDescent="0.25">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5:28" ht="12.75" hidden="1" customHeight="1" x14ac:dyDescent="0.25">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5:28" ht="12.75" hidden="1" customHeight="1" x14ac:dyDescent="0.25">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5:28" ht="12.75" hidden="1" customHeight="1" x14ac:dyDescent="0.25">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5:28" ht="12.75" hidden="1" customHeight="1" x14ac:dyDescent="0.25">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5:28" ht="12.75" hidden="1" customHeight="1" x14ac:dyDescent="0.25">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5:28" ht="12.75" hidden="1" customHeight="1" x14ac:dyDescent="0.25">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5:28" ht="12.75" hidden="1" customHeight="1" x14ac:dyDescent="0.25">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5:28" ht="12.75" hidden="1" customHeight="1" x14ac:dyDescent="0.25">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5:28" ht="12.75" hidden="1" customHeight="1" x14ac:dyDescent="0.25">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5:28" ht="12.75" hidden="1" customHeight="1" x14ac:dyDescent="0.25">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5:28" ht="12.75" hidden="1" customHeight="1" x14ac:dyDescent="0.25">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5:28" ht="12.75" hidden="1" customHeight="1" x14ac:dyDescent="0.25">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5:28" ht="12.75" hidden="1" customHeight="1" x14ac:dyDescent="0.25">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5:28" ht="12.75" hidden="1" customHeight="1" x14ac:dyDescent="0.25">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5:28" ht="12.75" hidden="1" customHeight="1" x14ac:dyDescent="0.25">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5:28" ht="12.75" hidden="1" customHeight="1" x14ac:dyDescent="0.25">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5:28" ht="12.75" hidden="1" customHeight="1" x14ac:dyDescent="0.25">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5:28" ht="12.75" hidden="1" customHeight="1" x14ac:dyDescent="0.25">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5:28" ht="12.75" hidden="1" customHeight="1" x14ac:dyDescent="0.25">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5:28" ht="12.75" hidden="1" customHeight="1" x14ac:dyDescent="0.25">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5:28" ht="12.75" hidden="1" customHeight="1" x14ac:dyDescent="0.25">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5:28" ht="12.75" hidden="1" customHeight="1" x14ac:dyDescent="0.25">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5:28" ht="12.75" hidden="1" customHeight="1" x14ac:dyDescent="0.25">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5:28" ht="12.75" hidden="1" customHeight="1" x14ac:dyDescent="0.25">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5:28" ht="12.75" hidden="1" customHeight="1" x14ac:dyDescent="0.25">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5:28" ht="12.75" hidden="1" customHeight="1" x14ac:dyDescent="0.25">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5:28" ht="12.75" hidden="1" customHeight="1" x14ac:dyDescent="0.25">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5:28" ht="12.75" hidden="1" customHeight="1" x14ac:dyDescent="0.25">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5:28" ht="15" hidden="1" customHeight="1" x14ac:dyDescent="0.25"/>
    <row r="913" ht="15" hidden="1" customHeight="1" x14ac:dyDescent="0.25"/>
    <row r="914" ht="15" hidden="1" customHeight="1" x14ac:dyDescent="0.25"/>
    <row r="915" ht="15" hidden="1" customHeight="1" x14ac:dyDescent="0.25"/>
    <row r="916" ht="15" hidden="1" customHeight="1" x14ac:dyDescent="0.25"/>
    <row r="917" ht="15" hidden="1" customHeight="1" x14ac:dyDescent="0.25"/>
    <row r="918" ht="15" hidden="1"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sheetData>
  <sheetProtection insertColumns="0" insertRows="0" sort="0"/>
  <dataValidations count="1">
    <dataValidation type="list" showInputMessage="1" showErrorMessage="1" sqref="D24:D30" xr:uid="{00000000-0002-0000-0300-000001000000}">
      <formula1>#REF!</formula1>
    </dataValidation>
  </dataValidations>
  <pageMargins left="0.39370078740157483" right="0.39370078740157483" top="0.78740157480314965" bottom="0.78740157480314965"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14">
    <tabColor rgb="FF002060"/>
  </sheetPr>
  <dimension ref="A1:AC1063"/>
  <sheetViews>
    <sheetView showGridLines="0" topLeftCell="A25" zoomScale="120" zoomScaleNormal="120" workbookViewId="0">
      <selection activeCell="F9" sqref="F9:G9"/>
    </sheetView>
  </sheetViews>
  <sheetFormatPr defaultColWidth="0" defaultRowHeight="15" customHeight="1" zeroHeight="1" x14ac:dyDescent="0.25"/>
  <cols>
    <col min="1" max="1" width="1.5546875" bestFit="1" customWidth="1"/>
    <col min="2" max="2" width="10.6640625" customWidth="1"/>
    <col min="3" max="3" width="28.5546875" customWidth="1"/>
    <col min="4" max="4" width="9.33203125" customWidth="1"/>
    <col min="5" max="5" width="11.77734375" customWidth="1"/>
    <col min="6" max="6" width="8" customWidth="1"/>
    <col min="7" max="7" width="13.33203125" bestFit="1" customWidth="1"/>
    <col min="8" max="8" width="15.109375" bestFit="1" customWidth="1"/>
    <col min="9" max="9" width="2" customWidth="1"/>
    <col min="10" max="10" width="34.44140625" customWidth="1"/>
    <col min="11" max="29" width="8.88671875" hidden="1" customWidth="1"/>
    <col min="30" max="16384" width="12.5546875" hidden="1"/>
  </cols>
  <sheetData>
    <row r="1" spans="2:29" ht="6" customHeight="1" x14ac:dyDescent="0.3">
      <c r="C1" s="9"/>
      <c r="D1" s="9"/>
      <c r="E1" s="9"/>
      <c r="F1" s="1"/>
      <c r="G1" s="1"/>
      <c r="H1" s="1"/>
      <c r="I1" s="1"/>
      <c r="J1" s="1"/>
      <c r="K1" s="1"/>
      <c r="L1" s="1"/>
      <c r="M1" s="1"/>
      <c r="N1" s="1"/>
      <c r="O1" s="1"/>
      <c r="P1" s="1"/>
      <c r="Q1" s="1"/>
      <c r="R1" s="1"/>
      <c r="S1" s="1"/>
      <c r="T1" s="1"/>
      <c r="U1" s="1"/>
      <c r="V1" s="1"/>
      <c r="W1" s="1"/>
      <c r="X1" s="1"/>
      <c r="Y1" s="1"/>
      <c r="Z1" s="1"/>
      <c r="AA1" s="1"/>
      <c r="AB1" s="1"/>
      <c r="AC1" s="1"/>
    </row>
    <row r="2" spans="2:29" ht="15.6" x14ac:dyDescent="0.3">
      <c r="C2" s="9"/>
      <c r="D2" s="9"/>
      <c r="E2" s="9"/>
      <c r="F2" s="1"/>
      <c r="G2" s="1"/>
      <c r="H2" s="1"/>
      <c r="I2" s="1"/>
      <c r="J2" s="1"/>
      <c r="K2" s="1"/>
      <c r="L2" s="1"/>
      <c r="M2" s="1"/>
      <c r="N2" s="1"/>
      <c r="O2" s="1"/>
      <c r="P2" s="1"/>
      <c r="Q2" s="1"/>
      <c r="R2" s="1"/>
      <c r="S2" s="1"/>
      <c r="T2" s="1"/>
      <c r="U2" s="1"/>
      <c r="V2" s="1"/>
      <c r="W2" s="1"/>
      <c r="X2" s="1"/>
      <c r="Y2" s="1"/>
      <c r="Z2" s="1"/>
      <c r="AA2" s="1"/>
      <c r="AB2" s="1"/>
      <c r="AC2" s="1"/>
    </row>
    <row r="3" spans="2:29" ht="15.6" x14ac:dyDescent="0.3">
      <c r="C3" s="9"/>
      <c r="D3" s="9"/>
      <c r="E3" s="9"/>
      <c r="F3" s="1"/>
      <c r="G3" s="1"/>
      <c r="H3" s="1"/>
      <c r="I3" s="1"/>
      <c r="J3" s="1"/>
      <c r="K3" s="1"/>
      <c r="L3" s="1"/>
      <c r="M3" s="1"/>
      <c r="N3" s="1"/>
      <c r="O3" s="1"/>
      <c r="P3" s="1"/>
      <c r="Q3" s="1"/>
      <c r="R3" s="1"/>
      <c r="S3" s="1"/>
      <c r="T3" s="1"/>
      <c r="U3" s="1"/>
      <c r="V3" s="1"/>
      <c r="W3" s="1"/>
      <c r="X3" s="1"/>
      <c r="Y3" s="1"/>
      <c r="Z3" s="1"/>
      <c r="AA3" s="1"/>
      <c r="AB3" s="1"/>
      <c r="AC3" s="1"/>
    </row>
    <row r="4" spans="2:29" ht="15.6" x14ac:dyDescent="0.3">
      <c r="C4" s="9"/>
      <c r="D4" s="9"/>
      <c r="E4" s="9"/>
      <c r="F4" s="1"/>
      <c r="G4" s="1"/>
      <c r="H4" s="1"/>
      <c r="I4" s="1"/>
      <c r="J4" s="1"/>
      <c r="K4" s="1"/>
      <c r="L4" s="1"/>
      <c r="M4" s="1"/>
      <c r="N4" s="1"/>
      <c r="O4" s="1"/>
      <c r="P4" s="1"/>
      <c r="Q4" s="1"/>
      <c r="R4" s="1"/>
      <c r="S4" s="1"/>
      <c r="T4" s="1"/>
      <c r="U4" s="1"/>
      <c r="V4" s="1"/>
      <c r="W4" s="1"/>
      <c r="X4" s="1"/>
      <c r="Y4" s="1"/>
      <c r="Z4" s="1"/>
      <c r="AA4" s="1"/>
      <c r="AB4" s="1"/>
      <c r="AC4" s="1"/>
    </row>
    <row r="5" spans="2:29" ht="3" customHeight="1" x14ac:dyDescent="0.3">
      <c r="C5" s="9"/>
      <c r="D5" s="9"/>
      <c r="E5" s="9"/>
      <c r="F5" s="1"/>
      <c r="G5" s="1"/>
      <c r="H5" s="1"/>
      <c r="I5" s="1"/>
      <c r="J5" s="1"/>
      <c r="K5" s="1"/>
      <c r="L5" s="1"/>
      <c r="M5" s="1"/>
      <c r="N5" s="1"/>
      <c r="O5" s="1"/>
      <c r="P5" s="1"/>
      <c r="Q5" s="1"/>
      <c r="R5" s="1"/>
      <c r="S5" s="1"/>
      <c r="T5" s="1"/>
      <c r="U5" s="1"/>
      <c r="V5" s="1"/>
      <c r="W5" s="1"/>
      <c r="X5" s="1"/>
      <c r="Y5" s="1"/>
      <c r="Z5" s="1"/>
      <c r="AA5" s="1"/>
      <c r="AB5" s="1"/>
      <c r="AC5" s="1"/>
    </row>
    <row r="6" spans="2:29" ht="21" x14ac:dyDescent="0.25">
      <c r="B6" s="113" t="s">
        <v>167</v>
      </c>
      <c r="C6" s="193"/>
      <c r="D6" s="193"/>
      <c r="E6" s="113"/>
      <c r="F6" s="194"/>
      <c r="G6" s="194"/>
      <c r="H6" s="194"/>
      <c r="I6" s="1"/>
      <c r="J6" s="1"/>
      <c r="K6" s="1"/>
      <c r="L6" s="1"/>
      <c r="M6" s="1"/>
      <c r="N6" s="1"/>
      <c r="O6" s="1"/>
      <c r="P6" s="1"/>
      <c r="Q6" s="1"/>
      <c r="R6" s="1"/>
      <c r="S6" s="1"/>
      <c r="T6" s="1"/>
      <c r="U6" s="1"/>
      <c r="V6" s="1"/>
      <c r="W6" s="1"/>
      <c r="X6" s="1"/>
      <c r="Y6" s="1"/>
      <c r="Z6" s="1"/>
      <c r="AA6" s="1"/>
      <c r="AB6" s="1"/>
      <c r="AC6" s="1"/>
    </row>
    <row r="7" spans="2:29" ht="15.6" x14ac:dyDescent="0.3">
      <c r="B7" s="5" t="s">
        <v>179</v>
      </c>
      <c r="E7" s="5"/>
      <c r="F7" s="1"/>
      <c r="G7" s="1"/>
      <c r="H7" s="1"/>
      <c r="I7" s="1"/>
      <c r="J7" s="1"/>
      <c r="K7" s="1"/>
      <c r="L7" s="1"/>
      <c r="M7" s="1"/>
      <c r="N7" s="1"/>
      <c r="O7" s="1"/>
      <c r="P7" s="1"/>
      <c r="Q7" s="1"/>
      <c r="R7" s="1"/>
      <c r="S7" s="1"/>
      <c r="T7" s="1"/>
      <c r="U7" s="1"/>
      <c r="V7" s="1"/>
      <c r="W7" s="1"/>
      <c r="X7" s="1"/>
      <c r="Y7" s="1"/>
      <c r="Z7" s="1"/>
      <c r="AA7" s="1"/>
      <c r="AB7" s="1"/>
      <c r="AC7" s="1"/>
    </row>
    <row r="8" spans="2:29" ht="29.25" customHeight="1" x14ac:dyDescent="0.25">
      <c r="B8" s="195" t="s">
        <v>162</v>
      </c>
      <c r="C8" s="196" t="s">
        <v>180</v>
      </c>
      <c r="D8" s="400" t="s">
        <v>181</v>
      </c>
      <c r="E8" s="400"/>
      <c r="F8" s="197" t="s">
        <v>196</v>
      </c>
      <c r="G8" s="197" t="s">
        <v>200</v>
      </c>
      <c r="H8" s="197" t="s">
        <v>201</v>
      </c>
      <c r="I8" s="1"/>
      <c r="J8" s="1"/>
      <c r="K8" s="1"/>
      <c r="L8" s="1"/>
      <c r="M8" s="1"/>
      <c r="N8" s="1"/>
      <c r="O8" s="1"/>
      <c r="P8" s="1"/>
      <c r="Q8" s="1"/>
      <c r="R8" s="1"/>
      <c r="S8" s="1"/>
      <c r="T8" s="1"/>
      <c r="U8" s="1"/>
      <c r="V8" s="1"/>
      <c r="W8" s="1"/>
      <c r="X8" s="1"/>
      <c r="Y8" s="1"/>
      <c r="Z8" s="1"/>
      <c r="AA8" s="1"/>
      <c r="AB8" s="1"/>
      <c r="AC8" s="1"/>
    </row>
    <row r="9" spans="2:29" ht="15" customHeight="1" x14ac:dyDescent="0.25">
      <c r="B9" s="179"/>
      <c r="C9" s="308"/>
      <c r="D9" s="123"/>
      <c r="E9" s="123"/>
      <c r="F9" s="124"/>
      <c r="G9" s="125"/>
      <c r="H9" s="126">
        <f>F9*G9</f>
        <v>0</v>
      </c>
      <c r="I9" s="1"/>
      <c r="J9" s="1"/>
      <c r="K9" s="1"/>
      <c r="L9" s="1"/>
      <c r="M9" s="1"/>
      <c r="N9" s="1"/>
      <c r="O9" s="1"/>
      <c r="P9" s="1"/>
      <c r="Q9" s="1"/>
      <c r="R9" s="1"/>
      <c r="S9" s="1"/>
      <c r="T9" s="1"/>
      <c r="U9" s="1"/>
      <c r="V9" s="1"/>
      <c r="W9" s="1"/>
      <c r="X9" s="1"/>
      <c r="Y9" s="1"/>
      <c r="Z9" s="1"/>
      <c r="AA9" s="1"/>
      <c r="AB9" s="1"/>
      <c r="AC9" s="1"/>
    </row>
    <row r="10" spans="2:29" ht="15" customHeight="1" x14ac:dyDescent="0.25">
      <c r="B10" s="179"/>
      <c r="C10" s="308"/>
      <c r="D10" s="123"/>
      <c r="E10" s="123"/>
      <c r="F10" s="124"/>
      <c r="G10" s="125"/>
      <c r="H10" s="126">
        <f t="shared" ref="H10:H15" si="0">F10*G10</f>
        <v>0</v>
      </c>
      <c r="I10" s="1"/>
      <c r="J10" s="1"/>
      <c r="K10" s="1"/>
      <c r="L10" s="1"/>
      <c r="M10" s="1"/>
      <c r="N10" s="1"/>
      <c r="O10" s="1"/>
      <c r="P10" s="1"/>
      <c r="Q10" s="1"/>
      <c r="R10" s="1"/>
      <c r="S10" s="1"/>
      <c r="T10" s="1"/>
      <c r="U10" s="1"/>
      <c r="V10" s="1"/>
      <c r="W10" s="1"/>
      <c r="X10" s="1"/>
      <c r="Y10" s="1"/>
      <c r="Z10" s="1"/>
      <c r="AA10" s="1"/>
      <c r="AB10" s="1"/>
      <c r="AC10" s="1"/>
    </row>
    <row r="11" spans="2:29" ht="15" customHeight="1" x14ac:dyDescent="0.25">
      <c r="B11" s="179"/>
      <c r="C11" s="308"/>
      <c r="D11" s="123"/>
      <c r="E11" s="123"/>
      <c r="F11" s="124"/>
      <c r="G11" s="125"/>
      <c r="H11" s="126">
        <f t="shared" si="0"/>
        <v>0</v>
      </c>
      <c r="I11" s="1"/>
      <c r="J11" s="1"/>
      <c r="K11" s="1"/>
      <c r="L11" s="1"/>
      <c r="M11" s="1"/>
      <c r="N11" s="1"/>
      <c r="O11" s="1"/>
      <c r="P11" s="1"/>
      <c r="Q11" s="1"/>
      <c r="R11" s="1"/>
      <c r="S11" s="1"/>
      <c r="T11" s="1"/>
      <c r="U11" s="1"/>
      <c r="V11" s="1"/>
      <c r="W11" s="1"/>
      <c r="X11" s="1"/>
      <c r="Y11" s="1"/>
      <c r="Z11" s="1"/>
      <c r="AA11" s="1"/>
      <c r="AB11" s="1"/>
      <c r="AC11" s="1"/>
    </row>
    <row r="12" spans="2:29" ht="15" customHeight="1" x14ac:dyDescent="0.25">
      <c r="B12" s="179"/>
      <c r="C12" s="308"/>
      <c r="D12" s="123"/>
      <c r="E12" s="123"/>
      <c r="F12" s="124"/>
      <c r="G12" s="125"/>
      <c r="H12" s="126">
        <f t="shared" si="0"/>
        <v>0</v>
      </c>
      <c r="I12" s="1"/>
      <c r="J12" s="1"/>
      <c r="K12" s="1"/>
      <c r="L12" s="1"/>
      <c r="M12" s="1"/>
      <c r="N12" s="1"/>
      <c r="O12" s="1"/>
      <c r="P12" s="1"/>
      <c r="Q12" s="1"/>
      <c r="R12" s="1"/>
      <c r="S12" s="1"/>
      <c r="T12" s="1"/>
      <c r="U12" s="1"/>
      <c r="V12" s="1"/>
      <c r="W12" s="1"/>
      <c r="X12" s="1"/>
      <c r="Y12" s="1"/>
      <c r="Z12" s="1"/>
      <c r="AA12" s="1"/>
      <c r="AB12" s="1"/>
      <c r="AC12" s="1"/>
    </row>
    <row r="13" spans="2:29" ht="15" customHeight="1" x14ac:dyDescent="0.25">
      <c r="B13" s="179"/>
      <c r="C13" s="308"/>
      <c r="D13" s="123"/>
      <c r="E13" s="123"/>
      <c r="F13" s="124"/>
      <c r="G13" s="125"/>
      <c r="H13" s="126">
        <f t="shared" si="0"/>
        <v>0</v>
      </c>
      <c r="I13" s="1"/>
      <c r="J13" s="1"/>
      <c r="K13" s="1"/>
      <c r="L13" s="1"/>
      <c r="M13" s="1"/>
      <c r="N13" s="1"/>
      <c r="O13" s="1"/>
      <c r="P13" s="1"/>
      <c r="Q13" s="1"/>
      <c r="R13" s="1"/>
      <c r="S13" s="1"/>
      <c r="T13" s="1"/>
      <c r="U13" s="1"/>
      <c r="V13" s="1"/>
      <c r="W13" s="1"/>
      <c r="X13" s="1"/>
      <c r="Y13" s="1"/>
      <c r="Z13" s="1"/>
      <c r="AA13" s="1"/>
      <c r="AB13" s="1"/>
      <c r="AC13" s="1"/>
    </row>
    <row r="14" spans="2:29" ht="15" customHeight="1" x14ac:dyDescent="0.25">
      <c r="B14" s="179"/>
      <c r="C14" s="123"/>
      <c r="D14" s="123"/>
      <c r="E14" s="123"/>
      <c r="F14" s="124"/>
      <c r="G14" s="125"/>
      <c r="H14" s="126">
        <f t="shared" si="0"/>
        <v>0</v>
      </c>
      <c r="I14" s="1"/>
      <c r="J14" s="1"/>
      <c r="K14" s="1"/>
      <c r="L14" s="1"/>
      <c r="M14" s="1"/>
      <c r="N14" s="1"/>
      <c r="O14" s="1"/>
      <c r="P14" s="1"/>
      <c r="Q14" s="1"/>
      <c r="R14" s="1"/>
      <c r="S14" s="1"/>
      <c r="T14" s="1"/>
      <c r="U14" s="1"/>
      <c r="V14" s="1"/>
      <c r="W14" s="1"/>
      <c r="X14" s="1"/>
      <c r="Y14" s="1"/>
      <c r="Z14" s="1"/>
      <c r="AA14" s="1"/>
      <c r="AB14" s="1"/>
      <c r="AC14" s="1"/>
    </row>
    <row r="15" spans="2:29" ht="15" customHeight="1" x14ac:dyDescent="0.25">
      <c r="B15" s="179"/>
      <c r="C15" s="123"/>
      <c r="D15" s="123"/>
      <c r="E15" s="123"/>
      <c r="F15" s="124"/>
      <c r="G15" s="125"/>
      <c r="H15" s="126">
        <f t="shared" si="0"/>
        <v>0</v>
      </c>
      <c r="I15" s="1"/>
      <c r="J15" s="1"/>
      <c r="K15" s="1"/>
      <c r="L15" s="1"/>
      <c r="M15" s="1"/>
      <c r="N15" s="1"/>
      <c r="O15" s="1"/>
      <c r="P15" s="1"/>
      <c r="Q15" s="1"/>
      <c r="R15" s="1"/>
      <c r="S15" s="1"/>
      <c r="T15" s="1"/>
      <c r="U15" s="1"/>
      <c r="V15" s="1"/>
      <c r="W15" s="1"/>
      <c r="X15" s="1"/>
      <c r="Y15" s="1"/>
      <c r="Z15" s="1"/>
      <c r="AA15" s="1"/>
      <c r="AB15" s="1"/>
      <c r="AC15" s="1"/>
    </row>
    <row r="16" spans="2:29" ht="13.8" x14ac:dyDescent="0.25">
      <c r="B16" s="294" t="s">
        <v>202</v>
      </c>
      <c r="C16" s="295"/>
      <c r="D16" s="295"/>
      <c r="E16" s="296"/>
      <c r="F16" s="297"/>
      <c r="G16" s="298"/>
      <c r="H16" s="299">
        <f>SUM(H9:H15)</f>
        <v>0</v>
      </c>
      <c r="I16" s="1"/>
      <c r="J16" s="1"/>
      <c r="K16" s="1"/>
      <c r="L16" s="1"/>
      <c r="M16" s="1"/>
      <c r="N16" s="1"/>
      <c r="O16" s="1"/>
      <c r="P16" s="1"/>
      <c r="Q16" s="1"/>
      <c r="R16" s="1"/>
      <c r="S16" s="1"/>
      <c r="T16" s="1"/>
      <c r="U16" s="1"/>
      <c r="V16" s="1"/>
      <c r="W16" s="1"/>
      <c r="X16" s="1"/>
      <c r="Y16" s="1"/>
      <c r="Z16" s="1"/>
      <c r="AA16" s="1"/>
      <c r="AB16" s="1"/>
      <c r="AC16" s="1"/>
    </row>
    <row r="17" spans="1:29" ht="4.5" customHeight="1" x14ac:dyDescent="0.3">
      <c r="B17" s="89"/>
      <c r="C17" s="96"/>
      <c r="D17" s="96"/>
      <c r="E17" s="96"/>
      <c r="F17" s="88"/>
      <c r="G17" s="88"/>
      <c r="H17" s="88"/>
      <c r="I17" s="1"/>
      <c r="J17" s="1"/>
      <c r="K17" s="1"/>
      <c r="L17" s="1"/>
      <c r="M17" s="1"/>
      <c r="N17" s="1"/>
      <c r="O17" s="1"/>
      <c r="P17" s="1"/>
      <c r="Q17" s="1"/>
      <c r="R17" s="1"/>
      <c r="S17" s="1"/>
      <c r="T17" s="1"/>
      <c r="U17" s="1"/>
      <c r="V17" s="1"/>
      <c r="W17" s="1"/>
      <c r="X17" s="1"/>
      <c r="Y17" s="1"/>
      <c r="Z17" s="1"/>
      <c r="AA17" s="1"/>
      <c r="AB17" s="1"/>
      <c r="AC17" s="1"/>
    </row>
    <row r="18" spans="1:29" ht="15.6" x14ac:dyDescent="0.3">
      <c r="A18" s="3"/>
      <c r="B18" s="5" t="s">
        <v>178</v>
      </c>
      <c r="E18" s="5"/>
      <c r="F18" s="1"/>
      <c r="G18" s="1"/>
      <c r="H18" s="1"/>
      <c r="I18" s="1"/>
      <c r="J18" s="1"/>
      <c r="K18" s="1"/>
      <c r="L18" s="1"/>
      <c r="M18" s="1"/>
      <c r="N18" s="1"/>
      <c r="O18" s="1"/>
      <c r="P18" s="1"/>
      <c r="Q18" s="1"/>
      <c r="R18" s="1"/>
      <c r="S18" s="1"/>
      <c r="T18" s="1"/>
      <c r="U18" s="1"/>
      <c r="V18" s="1"/>
      <c r="W18" s="1"/>
      <c r="X18" s="1"/>
      <c r="Y18" s="1"/>
      <c r="Z18" s="1"/>
      <c r="AA18" s="1"/>
      <c r="AB18" s="1"/>
      <c r="AC18" s="1"/>
    </row>
    <row r="19" spans="1:29" ht="5.25" customHeight="1" x14ac:dyDescent="0.3">
      <c r="A19" s="3"/>
      <c r="B19" s="5"/>
      <c r="E19" s="5"/>
      <c r="F19" s="1"/>
      <c r="G19" s="1"/>
      <c r="H19" s="1"/>
      <c r="I19" s="1"/>
      <c r="J19" s="1"/>
      <c r="K19" s="1"/>
      <c r="L19" s="1"/>
      <c r="M19" s="1"/>
      <c r="N19" s="1"/>
      <c r="O19" s="1"/>
      <c r="P19" s="1"/>
      <c r="Q19" s="1"/>
      <c r="R19" s="1"/>
      <c r="S19" s="1"/>
      <c r="T19" s="1"/>
      <c r="U19" s="1"/>
      <c r="V19" s="1"/>
      <c r="W19" s="1"/>
      <c r="X19" s="1"/>
      <c r="Y19" s="1"/>
      <c r="Z19" s="1"/>
      <c r="AA19" s="1"/>
      <c r="AB19" s="1"/>
      <c r="AC19" s="1"/>
    </row>
    <row r="20" spans="1:29" ht="15.6" x14ac:dyDescent="0.3">
      <c r="A20" s="3"/>
      <c r="B20" s="5" t="s">
        <v>206</v>
      </c>
      <c r="E20" s="5"/>
      <c r="F20" s="1"/>
      <c r="G20" s="1"/>
      <c r="H20" s="1"/>
      <c r="I20" s="1"/>
      <c r="J20" s="1"/>
      <c r="K20" s="1"/>
      <c r="L20" s="1"/>
      <c r="M20" s="1"/>
      <c r="N20" s="1"/>
      <c r="O20" s="1"/>
      <c r="P20" s="1"/>
      <c r="Q20" s="1"/>
      <c r="R20" s="1"/>
      <c r="S20" s="1"/>
      <c r="T20" s="1"/>
      <c r="U20" s="1"/>
      <c r="V20" s="1"/>
      <c r="W20" s="1"/>
      <c r="X20" s="1"/>
      <c r="Y20" s="1"/>
      <c r="Z20" s="1"/>
      <c r="AA20" s="1"/>
      <c r="AB20" s="1"/>
      <c r="AC20" s="1"/>
    </row>
    <row r="21" spans="1:29" ht="30" customHeight="1" x14ac:dyDescent="0.25">
      <c r="B21" s="195" t="s">
        <v>164</v>
      </c>
      <c r="C21" s="197" t="s">
        <v>172</v>
      </c>
      <c r="D21" s="197" t="s">
        <v>173</v>
      </c>
      <c r="E21" s="197" t="s">
        <v>175</v>
      </c>
      <c r="F21" s="197" t="s">
        <v>196</v>
      </c>
      <c r="G21" s="197" t="s">
        <v>200</v>
      </c>
      <c r="H21" s="197" t="s">
        <v>201</v>
      </c>
      <c r="I21" s="1"/>
      <c r="J21" s="1"/>
      <c r="K21" s="1"/>
      <c r="L21" s="1"/>
      <c r="M21" s="1"/>
      <c r="N21" s="1"/>
      <c r="O21" s="1"/>
      <c r="P21" s="1"/>
      <c r="Q21" s="1"/>
      <c r="R21" s="1"/>
      <c r="S21" s="1"/>
      <c r="T21" s="1"/>
      <c r="U21" s="1"/>
      <c r="V21" s="1"/>
      <c r="W21" s="1"/>
      <c r="X21" s="1"/>
      <c r="Y21" s="1"/>
      <c r="Z21" s="1"/>
      <c r="AA21" s="1"/>
      <c r="AB21" s="1"/>
      <c r="AC21" s="1"/>
    </row>
    <row r="22" spans="1:29" ht="15" customHeight="1" x14ac:dyDescent="0.25">
      <c r="B22" s="179"/>
      <c r="C22" s="274"/>
      <c r="D22" s="123"/>
      <c r="E22" s="310"/>
      <c r="F22" s="124"/>
      <c r="G22" s="125"/>
      <c r="H22" s="126">
        <f>G22*12</f>
        <v>0</v>
      </c>
      <c r="I22" s="1"/>
      <c r="J22" s="1"/>
      <c r="K22" s="1"/>
      <c r="L22" s="1"/>
      <c r="M22" s="1"/>
      <c r="N22" s="1"/>
      <c r="O22" s="1"/>
      <c r="P22" s="1"/>
      <c r="Q22" s="1"/>
      <c r="R22" s="1"/>
      <c r="S22" s="1"/>
      <c r="T22" s="1"/>
      <c r="U22" s="1"/>
      <c r="V22" s="1"/>
      <c r="W22" s="1"/>
      <c r="X22" s="1"/>
      <c r="Y22" s="1"/>
      <c r="Z22" s="1"/>
      <c r="AA22" s="1"/>
      <c r="AB22" s="1"/>
      <c r="AC22" s="1"/>
    </row>
    <row r="23" spans="1:29" ht="15" customHeight="1" x14ac:dyDescent="0.25">
      <c r="B23" s="179"/>
      <c r="C23" s="274"/>
      <c r="D23" s="123"/>
      <c r="E23" s="310"/>
      <c r="F23" s="124"/>
      <c r="G23" s="125"/>
      <c r="H23" s="126">
        <f t="shared" ref="H23:H26" si="1">G23*12</f>
        <v>0</v>
      </c>
      <c r="I23" s="1"/>
      <c r="J23" s="1"/>
      <c r="K23" s="1"/>
      <c r="L23" s="1"/>
      <c r="M23" s="1"/>
      <c r="N23" s="1"/>
      <c r="O23" s="1"/>
      <c r="P23" s="1"/>
      <c r="Q23" s="1"/>
      <c r="R23" s="1"/>
      <c r="S23" s="1"/>
      <c r="T23" s="1"/>
      <c r="U23" s="1"/>
      <c r="V23" s="1"/>
      <c r="W23" s="1"/>
      <c r="X23" s="1"/>
      <c r="Y23" s="1"/>
      <c r="Z23" s="1"/>
      <c r="AA23" s="1"/>
      <c r="AB23" s="1"/>
      <c r="AC23" s="1"/>
    </row>
    <row r="24" spans="1:29" ht="15" customHeight="1" x14ac:dyDescent="0.25">
      <c r="B24" s="179"/>
      <c r="C24" s="274"/>
      <c r="D24" s="123"/>
      <c r="E24" s="310"/>
      <c r="F24" s="124"/>
      <c r="G24" s="125"/>
      <c r="H24" s="126">
        <f t="shared" si="1"/>
        <v>0</v>
      </c>
      <c r="I24" s="1"/>
      <c r="J24" s="1"/>
      <c r="K24" s="1"/>
      <c r="L24" s="1"/>
      <c r="M24" s="1"/>
      <c r="N24" s="1"/>
      <c r="O24" s="1"/>
      <c r="P24" s="1"/>
      <c r="Q24" s="1"/>
      <c r="R24" s="1"/>
      <c r="S24" s="1"/>
      <c r="T24" s="1"/>
      <c r="U24" s="1"/>
      <c r="V24" s="1"/>
      <c r="W24" s="1"/>
      <c r="X24" s="1"/>
      <c r="Y24" s="1"/>
      <c r="Z24" s="1"/>
      <c r="AA24" s="1"/>
      <c r="AB24" s="1"/>
      <c r="AC24" s="1"/>
    </row>
    <row r="25" spans="1:29" ht="15" customHeight="1" x14ac:dyDescent="0.25">
      <c r="B25" s="179"/>
      <c r="C25" s="274"/>
      <c r="D25" s="123"/>
      <c r="E25" s="311"/>
      <c r="F25" s="124"/>
      <c r="G25" s="125"/>
      <c r="H25" s="126">
        <f t="shared" si="1"/>
        <v>0</v>
      </c>
      <c r="I25" s="1"/>
      <c r="J25" s="1"/>
      <c r="K25" s="1"/>
      <c r="L25" s="1"/>
      <c r="M25" s="1"/>
      <c r="N25" s="1"/>
      <c r="O25" s="1"/>
      <c r="P25" s="1"/>
      <c r="Q25" s="1"/>
      <c r="R25" s="1"/>
      <c r="S25" s="1"/>
      <c r="T25" s="1"/>
      <c r="U25" s="1"/>
      <c r="V25" s="1"/>
      <c r="W25" s="1"/>
      <c r="X25" s="1"/>
      <c r="Y25" s="1"/>
      <c r="Z25" s="1"/>
      <c r="AA25" s="1"/>
      <c r="AB25" s="1"/>
      <c r="AC25" s="1"/>
    </row>
    <row r="26" spans="1:29" ht="15" customHeight="1" x14ac:dyDescent="0.25">
      <c r="B26" s="179"/>
      <c r="C26" s="274"/>
      <c r="D26" s="123"/>
      <c r="E26" s="311"/>
      <c r="F26" s="124"/>
      <c r="G26" s="125"/>
      <c r="H26" s="126">
        <f t="shared" si="1"/>
        <v>0</v>
      </c>
      <c r="I26" s="1"/>
      <c r="J26" s="1"/>
      <c r="K26" s="1"/>
      <c r="L26" s="1"/>
      <c r="M26" s="1"/>
      <c r="N26" s="1"/>
      <c r="O26" s="1"/>
      <c r="P26" s="1"/>
      <c r="Q26" s="1"/>
      <c r="R26" s="1"/>
      <c r="S26" s="1"/>
      <c r="T26" s="1"/>
      <c r="U26" s="1"/>
      <c r="V26" s="1"/>
      <c r="W26" s="1"/>
      <c r="X26" s="1"/>
      <c r="Y26" s="1"/>
      <c r="Z26" s="1"/>
      <c r="AA26" s="1"/>
      <c r="AB26" s="1"/>
      <c r="AC26" s="1"/>
    </row>
    <row r="27" spans="1:29" ht="15" customHeight="1" x14ac:dyDescent="0.25">
      <c r="B27" s="179"/>
      <c r="C27" s="123"/>
      <c r="D27" s="123"/>
      <c r="E27" s="310"/>
      <c r="F27" s="124"/>
      <c r="G27" s="125"/>
      <c r="H27" s="126">
        <f>IF(Aba_01!$I$48=1,Aba_05!G27*12,Aba_05!G27*Aba_01!$C$46)</f>
        <v>0</v>
      </c>
      <c r="I27" s="1"/>
      <c r="J27" s="1"/>
      <c r="K27" s="1"/>
      <c r="L27" s="1"/>
      <c r="M27" s="1"/>
      <c r="N27" s="1"/>
      <c r="O27" s="1"/>
      <c r="P27" s="1"/>
      <c r="Q27" s="1"/>
      <c r="R27" s="1"/>
      <c r="S27" s="1"/>
      <c r="T27" s="1"/>
      <c r="U27" s="1"/>
      <c r="V27" s="1"/>
      <c r="W27" s="1"/>
      <c r="X27" s="1"/>
      <c r="Y27" s="1"/>
      <c r="Z27" s="1"/>
      <c r="AA27" s="1"/>
      <c r="AB27" s="1"/>
      <c r="AC27" s="1"/>
    </row>
    <row r="28" spans="1:29" ht="15" customHeight="1" x14ac:dyDescent="0.25">
      <c r="B28" s="179"/>
      <c r="C28" s="123"/>
      <c r="D28" s="123"/>
      <c r="E28" s="310"/>
      <c r="F28" s="124"/>
      <c r="G28" s="125"/>
      <c r="H28" s="126">
        <f>IF(Aba_01!$I$48=1,Aba_05!G28*12,Aba_05!G28*Aba_01!$C$46)</f>
        <v>0</v>
      </c>
      <c r="I28" s="1"/>
      <c r="J28" s="1"/>
      <c r="K28" s="1"/>
      <c r="L28" s="1"/>
      <c r="M28" s="1"/>
      <c r="N28" s="1"/>
      <c r="O28" s="1"/>
      <c r="P28" s="1"/>
      <c r="Q28" s="1"/>
      <c r="R28" s="1"/>
      <c r="S28" s="1"/>
      <c r="T28" s="1"/>
      <c r="U28" s="1"/>
      <c r="V28" s="1"/>
      <c r="W28" s="1"/>
      <c r="X28" s="1"/>
      <c r="Y28" s="1"/>
      <c r="Z28" s="1"/>
      <c r="AA28" s="1"/>
      <c r="AB28" s="1"/>
      <c r="AC28" s="1"/>
    </row>
    <row r="29" spans="1:29" ht="13.8" x14ac:dyDescent="0.25">
      <c r="B29" s="301" t="s">
        <v>174</v>
      </c>
      <c r="C29" s="301"/>
      <c r="D29" s="301"/>
      <c r="E29" s="301"/>
      <c r="F29" s="305"/>
      <c r="G29" s="306"/>
      <c r="H29" s="307">
        <f>SUM(H22:H28)</f>
        <v>0</v>
      </c>
      <c r="I29" s="1"/>
      <c r="J29" s="1"/>
      <c r="K29" s="1"/>
      <c r="L29" s="1"/>
      <c r="M29" s="1"/>
      <c r="N29" s="1"/>
      <c r="O29" s="1"/>
      <c r="P29" s="1"/>
      <c r="Q29" s="1"/>
      <c r="R29" s="1"/>
      <c r="S29" s="1"/>
      <c r="T29" s="1"/>
      <c r="U29" s="1"/>
      <c r="V29" s="1"/>
      <c r="W29" s="1"/>
      <c r="X29" s="1"/>
      <c r="Y29" s="1"/>
      <c r="Z29" s="1"/>
      <c r="AA29" s="1"/>
      <c r="AB29" s="1"/>
      <c r="AC29" s="1"/>
    </row>
    <row r="30" spans="1:29" ht="13.8" x14ac:dyDescent="0.25">
      <c r="B30" s="202"/>
      <c r="C30" s="202"/>
      <c r="D30" s="202"/>
      <c r="E30" s="202"/>
      <c r="F30" s="203"/>
      <c r="G30" s="204"/>
      <c r="H30" s="205"/>
      <c r="I30" s="1"/>
      <c r="J30" s="1"/>
      <c r="K30" s="1"/>
      <c r="L30" s="1"/>
      <c r="M30" s="1"/>
      <c r="N30" s="1"/>
      <c r="O30" s="1"/>
      <c r="P30" s="1"/>
      <c r="Q30" s="1"/>
      <c r="R30" s="1"/>
      <c r="S30" s="1"/>
      <c r="T30" s="1"/>
      <c r="U30" s="1"/>
      <c r="V30" s="1"/>
      <c r="W30" s="1"/>
      <c r="X30" s="1"/>
      <c r="Y30" s="1"/>
      <c r="Z30" s="1"/>
      <c r="AA30" s="1"/>
      <c r="AB30" s="1"/>
      <c r="AC30" s="1"/>
    </row>
    <row r="31" spans="1:29" ht="15.6" x14ac:dyDescent="0.3">
      <c r="B31" s="5" t="s">
        <v>205</v>
      </c>
      <c r="E31" s="5"/>
      <c r="F31" s="1"/>
      <c r="G31" s="1"/>
      <c r="H31" s="1"/>
      <c r="I31" s="1"/>
      <c r="J31" s="1"/>
      <c r="K31" s="1"/>
      <c r="L31" s="1"/>
      <c r="M31" s="1"/>
      <c r="N31" s="1"/>
      <c r="O31" s="1"/>
      <c r="P31" s="1"/>
      <c r="Q31" s="1"/>
      <c r="R31" s="1"/>
      <c r="S31" s="1"/>
      <c r="T31" s="1"/>
      <c r="U31" s="1"/>
      <c r="V31" s="1"/>
      <c r="W31" s="1"/>
      <c r="X31" s="1"/>
      <c r="Y31" s="1"/>
      <c r="Z31" s="1"/>
      <c r="AA31" s="1"/>
      <c r="AB31" s="1"/>
      <c r="AC31" s="1"/>
    </row>
    <row r="32" spans="1:29" ht="30.75" customHeight="1" x14ac:dyDescent="0.25">
      <c r="B32" s="195" t="s">
        <v>164</v>
      </c>
      <c r="C32" s="206" t="s">
        <v>183</v>
      </c>
      <c r="D32" s="207"/>
      <c r="E32" s="206" t="s">
        <v>2</v>
      </c>
      <c r="F32" s="197" t="s">
        <v>159</v>
      </c>
      <c r="G32" s="197" t="s">
        <v>32</v>
      </c>
      <c r="H32" s="197" t="s">
        <v>35</v>
      </c>
      <c r="I32" s="1"/>
      <c r="J32" s="1"/>
      <c r="K32" s="1"/>
      <c r="L32" s="1"/>
      <c r="M32" s="1"/>
      <c r="N32" s="1"/>
      <c r="O32" s="1"/>
      <c r="P32" s="1"/>
      <c r="Q32" s="1"/>
      <c r="R32" s="1"/>
      <c r="S32" s="1"/>
      <c r="T32" s="1"/>
      <c r="U32" s="1"/>
      <c r="V32" s="1"/>
      <c r="W32" s="1"/>
      <c r="X32" s="1"/>
      <c r="Y32" s="1"/>
      <c r="Z32" s="1"/>
      <c r="AA32" s="1"/>
      <c r="AB32" s="1"/>
      <c r="AC32" s="1"/>
    </row>
    <row r="33" spans="2:29" ht="15" customHeight="1" x14ac:dyDescent="0.25">
      <c r="B33" s="179"/>
      <c r="C33" s="127"/>
      <c r="D33" s="128"/>
      <c r="E33" s="127"/>
      <c r="F33" s="124"/>
      <c r="G33" s="125"/>
      <c r="H33" s="126">
        <f t="shared" ref="H33:H39" si="2">F33*G33</f>
        <v>0</v>
      </c>
      <c r="I33" s="1"/>
      <c r="J33" s="1"/>
      <c r="K33" s="1"/>
      <c r="L33" s="1"/>
      <c r="M33" s="1"/>
      <c r="N33" s="1"/>
      <c r="O33" s="1"/>
      <c r="P33" s="1"/>
      <c r="Q33" s="1"/>
      <c r="R33" s="1"/>
      <c r="S33" s="1"/>
      <c r="T33" s="1"/>
      <c r="U33" s="1"/>
      <c r="V33" s="1"/>
      <c r="W33" s="1"/>
      <c r="X33" s="1"/>
      <c r="Y33" s="1"/>
      <c r="Z33" s="1"/>
      <c r="AA33" s="1"/>
      <c r="AB33" s="1"/>
      <c r="AC33" s="1"/>
    </row>
    <row r="34" spans="2:29" ht="15" customHeight="1" x14ac:dyDescent="0.25">
      <c r="B34" s="179"/>
      <c r="C34" s="127"/>
      <c r="D34" s="128"/>
      <c r="E34" s="127"/>
      <c r="F34" s="124"/>
      <c r="G34" s="125"/>
      <c r="H34" s="126">
        <f t="shared" si="2"/>
        <v>0</v>
      </c>
      <c r="I34" s="1"/>
      <c r="J34" s="1"/>
      <c r="K34" s="1"/>
      <c r="L34" s="1"/>
      <c r="M34" s="1"/>
      <c r="N34" s="1"/>
      <c r="O34" s="1"/>
      <c r="P34" s="1"/>
      <c r="Q34" s="1"/>
      <c r="R34" s="1"/>
      <c r="S34" s="1"/>
      <c r="T34" s="1"/>
      <c r="U34" s="1"/>
      <c r="V34" s="1"/>
      <c r="W34" s="1"/>
      <c r="X34" s="1"/>
      <c r="Y34" s="1"/>
      <c r="Z34" s="1"/>
      <c r="AA34" s="1"/>
      <c r="AB34" s="1"/>
      <c r="AC34" s="1"/>
    </row>
    <row r="35" spans="2:29" ht="15" customHeight="1" x14ac:dyDescent="0.25">
      <c r="B35" s="179"/>
      <c r="C35" s="127"/>
      <c r="D35" s="128"/>
      <c r="E35" s="127"/>
      <c r="F35" s="124"/>
      <c r="G35" s="125"/>
      <c r="H35" s="126">
        <f t="shared" si="2"/>
        <v>0</v>
      </c>
      <c r="I35" s="1"/>
      <c r="J35" s="1"/>
      <c r="K35" s="1"/>
      <c r="L35" s="1"/>
      <c r="M35" s="1"/>
      <c r="N35" s="1"/>
      <c r="O35" s="1"/>
      <c r="P35" s="1"/>
      <c r="Q35" s="1"/>
      <c r="R35" s="1"/>
      <c r="S35" s="1"/>
      <c r="T35" s="1"/>
      <c r="U35" s="1"/>
      <c r="V35" s="1"/>
      <c r="W35" s="1"/>
      <c r="X35" s="1"/>
      <c r="Y35" s="1"/>
      <c r="Z35" s="1"/>
      <c r="AA35" s="1"/>
      <c r="AB35" s="1"/>
      <c r="AC35" s="1"/>
    </row>
    <row r="36" spans="2:29" ht="15" customHeight="1" x14ac:dyDescent="0.25">
      <c r="B36" s="179"/>
      <c r="C36" s="127"/>
      <c r="D36" s="128"/>
      <c r="E36" s="127"/>
      <c r="F36" s="124"/>
      <c r="G36" s="125"/>
      <c r="H36" s="126">
        <f t="shared" si="2"/>
        <v>0</v>
      </c>
      <c r="I36" s="1"/>
      <c r="J36" s="1"/>
      <c r="K36" s="1"/>
      <c r="L36" s="1"/>
      <c r="M36" s="1"/>
      <c r="N36" s="1"/>
      <c r="O36" s="1"/>
      <c r="P36" s="1"/>
      <c r="Q36" s="1"/>
      <c r="R36" s="1"/>
      <c r="S36" s="1"/>
      <c r="T36" s="1"/>
      <c r="U36" s="1"/>
      <c r="V36" s="1"/>
      <c r="W36" s="1"/>
      <c r="X36" s="1"/>
      <c r="Y36" s="1"/>
      <c r="Z36" s="1"/>
      <c r="AA36" s="1"/>
      <c r="AB36" s="1"/>
      <c r="AC36" s="1"/>
    </row>
    <row r="37" spans="2:29" ht="15" customHeight="1" x14ac:dyDescent="0.25">
      <c r="B37" s="179"/>
      <c r="C37" s="127"/>
      <c r="D37" s="128"/>
      <c r="E37" s="127"/>
      <c r="F37" s="124"/>
      <c r="G37" s="125"/>
      <c r="H37" s="126">
        <f t="shared" si="2"/>
        <v>0</v>
      </c>
      <c r="I37" s="1"/>
      <c r="J37" s="1"/>
      <c r="K37" s="1"/>
      <c r="L37" s="1"/>
      <c r="M37" s="1"/>
      <c r="N37" s="1"/>
      <c r="O37" s="1"/>
      <c r="P37" s="1"/>
      <c r="Q37" s="1"/>
      <c r="R37" s="1"/>
      <c r="S37" s="1"/>
      <c r="T37" s="1"/>
      <c r="U37" s="1"/>
      <c r="V37" s="1"/>
      <c r="W37" s="1"/>
      <c r="X37" s="1"/>
      <c r="Y37" s="1"/>
      <c r="Z37" s="1"/>
      <c r="AA37" s="1"/>
      <c r="AB37" s="1"/>
      <c r="AC37" s="1"/>
    </row>
    <row r="38" spans="2:29" ht="15" customHeight="1" x14ac:dyDescent="0.25">
      <c r="B38" s="179"/>
      <c r="C38" s="127"/>
      <c r="D38" s="128"/>
      <c r="E38" s="127"/>
      <c r="F38" s="124"/>
      <c r="G38" s="125"/>
      <c r="H38" s="126">
        <f t="shared" si="2"/>
        <v>0</v>
      </c>
      <c r="I38" s="1"/>
      <c r="J38" s="1"/>
      <c r="K38" s="1"/>
      <c r="L38" s="1"/>
      <c r="M38" s="1"/>
      <c r="N38" s="1"/>
      <c r="O38" s="1"/>
      <c r="P38" s="1"/>
      <c r="Q38" s="1"/>
      <c r="R38" s="1"/>
      <c r="S38" s="1"/>
      <c r="T38" s="1"/>
      <c r="U38" s="1"/>
      <c r="V38" s="1"/>
      <c r="W38" s="1"/>
      <c r="X38" s="1"/>
      <c r="Y38" s="1"/>
      <c r="Z38" s="1"/>
      <c r="AA38" s="1"/>
      <c r="AB38" s="1"/>
      <c r="AC38" s="1"/>
    </row>
    <row r="39" spans="2:29" ht="15" customHeight="1" x14ac:dyDescent="0.25">
      <c r="B39" s="179"/>
      <c r="C39" s="127"/>
      <c r="D39" s="128"/>
      <c r="E39" s="127"/>
      <c r="F39" s="124"/>
      <c r="G39" s="125"/>
      <c r="H39" s="126">
        <f t="shared" si="2"/>
        <v>0</v>
      </c>
      <c r="I39" s="1"/>
      <c r="J39" s="1"/>
      <c r="K39" s="1"/>
      <c r="L39" s="1"/>
      <c r="M39" s="1"/>
      <c r="N39" s="1"/>
      <c r="O39" s="1"/>
      <c r="P39" s="1"/>
      <c r="Q39" s="1"/>
      <c r="R39" s="1"/>
      <c r="S39" s="1"/>
      <c r="T39" s="1"/>
      <c r="U39" s="1"/>
      <c r="V39" s="1"/>
      <c r="W39" s="1"/>
      <c r="X39" s="1"/>
      <c r="Y39" s="1"/>
      <c r="Z39" s="1"/>
      <c r="AA39" s="1"/>
      <c r="AB39" s="1"/>
      <c r="AC39" s="1"/>
    </row>
    <row r="40" spans="2:29" ht="13.8" x14ac:dyDescent="0.25">
      <c r="B40" s="301" t="s">
        <v>177</v>
      </c>
      <c r="C40" s="302"/>
      <c r="D40" s="302"/>
      <c r="E40" s="302"/>
      <c r="F40" s="303"/>
      <c r="G40" s="304"/>
      <c r="H40" s="299">
        <f>SUM(H33:H39)</f>
        <v>0</v>
      </c>
      <c r="I40" s="1"/>
      <c r="J40" s="1"/>
      <c r="K40" s="1"/>
      <c r="L40" s="1"/>
      <c r="M40" s="1"/>
      <c r="N40" s="1"/>
      <c r="O40" s="1"/>
      <c r="P40" s="1"/>
      <c r="Q40" s="1"/>
      <c r="R40" s="1"/>
      <c r="S40" s="1"/>
      <c r="T40" s="1"/>
      <c r="U40" s="1"/>
      <c r="V40" s="1"/>
      <c r="W40" s="1"/>
      <c r="X40" s="1"/>
      <c r="Y40" s="1"/>
      <c r="Z40" s="1"/>
      <c r="AA40" s="1"/>
      <c r="AB40" s="1"/>
      <c r="AC40" s="1"/>
    </row>
    <row r="41" spans="2:29" ht="13.8" x14ac:dyDescent="0.25">
      <c r="B41" s="198" t="s">
        <v>176</v>
      </c>
      <c r="C41" s="198"/>
      <c r="D41" s="198"/>
      <c r="E41" s="198"/>
      <c r="F41" s="199"/>
      <c r="G41" s="200"/>
      <c r="H41" s="201">
        <f>H40*0.2</f>
        <v>0</v>
      </c>
      <c r="I41" s="1"/>
      <c r="J41" s="1"/>
      <c r="K41" s="1"/>
      <c r="L41" s="1"/>
      <c r="M41" s="1"/>
      <c r="N41" s="1"/>
      <c r="O41" s="1"/>
      <c r="P41" s="1"/>
      <c r="Q41" s="1"/>
      <c r="R41" s="1"/>
      <c r="S41" s="1"/>
      <c r="T41" s="1"/>
      <c r="U41" s="1"/>
      <c r="V41" s="1"/>
      <c r="W41" s="1"/>
      <c r="X41" s="1"/>
      <c r="Y41" s="1"/>
      <c r="Z41" s="1"/>
      <c r="AA41" s="1"/>
      <c r="AB41" s="1"/>
      <c r="AC41" s="1"/>
    </row>
    <row r="42" spans="2:29" ht="12.75" customHeight="1" x14ac:dyDescent="0.25">
      <c r="B42" s="105"/>
      <c r="C42" s="105"/>
      <c r="D42" s="105"/>
      <c r="F42" s="1"/>
      <c r="G42" s="1"/>
      <c r="H42" s="1"/>
      <c r="I42" s="1"/>
      <c r="J42" s="1"/>
      <c r="K42" s="1"/>
      <c r="L42" s="1"/>
      <c r="M42" s="1"/>
      <c r="N42" s="1"/>
      <c r="O42" s="1"/>
      <c r="P42" s="1"/>
      <c r="Q42" s="1"/>
      <c r="R42" s="1"/>
      <c r="S42" s="1"/>
      <c r="T42" s="1"/>
      <c r="U42" s="1"/>
      <c r="V42" s="1"/>
      <c r="W42" s="1"/>
      <c r="X42" s="1"/>
      <c r="Y42" s="1"/>
      <c r="Z42" s="1"/>
      <c r="AA42" s="1"/>
      <c r="AB42" s="1"/>
      <c r="AC42" s="1"/>
    </row>
    <row r="43" spans="2:29" ht="15.6" x14ac:dyDescent="0.3">
      <c r="B43" s="210" t="s">
        <v>182</v>
      </c>
      <c r="C43" s="211"/>
      <c r="D43" s="211"/>
      <c r="E43" s="211"/>
      <c r="F43" s="212"/>
      <c r="G43" s="212"/>
      <c r="H43" s="212"/>
      <c r="I43" s="1"/>
      <c r="J43" s="1"/>
      <c r="K43" s="1"/>
      <c r="L43" s="1"/>
      <c r="M43" s="1"/>
      <c r="N43" s="1"/>
      <c r="O43" s="1"/>
      <c r="P43" s="1"/>
      <c r="Q43" s="1"/>
      <c r="R43" s="1"/>
      <c r="S43" s="1"/>
      <c r="T43" s="1"/>
      <c r="U43" s="1"/>
      <c r="V43" s="1"/>
      <c r="W43" s="1"/>
      <c r="X43" s="1"/>
      <c r="Y43" s="1"/>
      <c r="Z43" s="1"/>
      <c r="AA43" s="1"/>
      <c r="AB43" s="1"/>
      <c r="AC43" s="1"/>
    </row>
    <row r="44" spans="2:29" ht="3.75" customHeight="1" x14ac:dyDescent="0.25">
      <c r="F44" s="1"/>
      <c r="G44" s="1"/>
      <c r="H44" s="1"/>
      <c r="I44" s="1"/>
      <c r="J44" s="1"/>
      <c r="K44" s="1"/>
      <c r="L44" s="1"/>
      <c r="M44" s="1"/>
      <c r="N44" s="1"/>
      <c r="O44" s="1"/>
      <c r="P44" s="1"/>
      <c r="Q44" s="1"/>
      <c r="R44" s="1"/>
      <c r="S44" s="1"/>
      <c r="T44" s="1"/>
      <c r="U44" s="1"/>
      <c r="V44" s="1"/>
      <c r="W44" s="1"/>
      <c r="X44" s="1"/>
      <c r="Y44" s="1"/>
      <c r="Z44" s="1"/>
      <c r="AA44" s="1"/>
      <c r="AB44" s="1"/>
      <c r="AC44" s="1"/>
    </row>
    <row r="45" spans="2:29" ht="24" x14ac:dyDescent="0.25">
      <c r="B45" s="195" t="s">
        <v>164</v>
      </c>
      <c r="C45" s="206" t="s">
        <v>183</v>
      </c>
      <c r="D45" s="207"/>
      <c r="E45" s="206" t="s">
        <v>2</v>
      </c>
      <c r="F45" s="197" t="s">
        <v>159</v>
      </c>
      <c r="G45" s="197" t="s">
        <v>32</v>
      </c>
      <c r="H45" s="197" t="s">
        <v>35</v>
      </c>
      <c r="I45" s="1"/>
      <c r="J45" s="1"/>
      <c r="K45" s="1"/>
      <c r="L45" s="1"/>
      <c r="M45" s="1"/>
      <c r="N45" s="1"/>
      <c r="O45" s="1"/>
      <c r="P45" s="1"/>
      <c r="Q45" s="1"/>
      <c r="R45" s="1"/>
      <c r="S45" s="1"/>
      <c r="T45" s="1"/>
      <c r="U45" s="1"/>
      <c r="V45" s="1"/>
      <c r="W45" s="1"/>
      <c r="X45" s="1"/>
      <c r="Y45" s="1"/>
      <c r="Z45" s="1"/>
      <c r="AA45" s="1"/>
      <c r="AB45" s="1"/>
      <c r="AC45" s="1"/>
    </row>
    <row r="46" spans="2:29" ht="15" customHeight="1" x14ac:dyDescent="0.25">
      <c r="B46" s="309"/>
      <c r="C46" s="398"/>
      <c r="D46" s="398"/>
      <c r="E46" s="127"/>
      <c r="F46" s="124"/>
      <c r="G46" s="125"/>
      <c r="H46" s="126">
        <f>F46*G46</f>
        <v>0</v>
      </c>
      <c r="I46" s="1"/>
      <c r="J46" s="1"/>
      <c r="K46" s="1"/>
      <c r="L46" s="1"/>
      <c r="M46" s="1"/>
      <c r="N46" s="1"/>
      <c r="O46" s="1"/>
      <c r="P46" s="1"/>
      <c r="Q46" s="1"/>
      <c r="R46" s="1"/>
      <c r="S46" s="1"/>
      <c r="T46" s="1"/>
      <c r="U46" s="1"/>
      <c r="V46" s="1"/>
      <c r="W46" s="1"/>
      <c r="X46" s="1"/>
      <c r="Y46" s="1"/>
      <c r="Z46" s="1"/>
      <c r="AA46" s="1"/>
      <c r="AB46" s="1"/>
      <c r="AC46" s="1"/>
    </row>
    <row r="47" spans="2:29" ht="15" customHeight="1" x14ac:dyDescent="0.25">
      <c r="B47" s="309"/>
      <c r="C47" s="398"/>
      <c r="D47" s="398"/>
      <c r="E47" s="127"/>
      <c r="F47" s="124"/>
      <c r="G47" s="125"/>
      <c r="H47" s="126">
        <f t="shared" ref="H47:H50" si="3">F47*G47</f>
        <v>0</v>
      </c>
      <c r="I47" s="1"/>
      <c r="J47" s="1"/>
      <c r="K47" s="1"/>
      <c r="L47" s="1"/>
      <c r="M47" s="1"/>
      <c r="N47" s="1"/>
      <c r="O47" s="1"/>
      <c r="P47" s="1"/>
      <c r="Q47" s="1"/>
      <c r="R47" s="1"/>
      <c r="S47" s="1"/>
      <c r="T47" s="1"/>
      <c r="U47" s="1"/>
      <c r="V47" s="1"/>
      <c r="W47" s="1"/>
      <c r="X47" s="1"/>
      <c r="Y47" s="1"/>
      <c r="Z47" s="1"/>
      <c r="AA47" s="1"/>
      <c r="AB47" s="1"/>
      <c r="AC47" s="1"/>
    </row>
    <row r="48" spans="2:29" ht="15" customHeight="1" x14ac:dyDescent="0.25">
      <c r="B48" s="309"/>
      <c r="C48" s="398"/>
      <c r="D48" s="398"/>
      <c r="E48" s="127"/>
      <c r="F48" s="124"/>
      <c r="G48" s="125"/>
      <c r="H48" s="126">
        <f t="shared" si="3"/>
        <v>0</v>
      </c>
      <c r="I48" s="1"/>
      <c r="J48" s="1"/>
      <c r="K48" s="1"/>
      <c r="L48" s="1"/>
      <c r="M48" s="1"/>
      <c r="N48" s="1"/>
      <c r="O48" s="1"/>
      <c r="P48" s="1"/>
      <c r="Q48" s="1"/>
      <c r="R48" s="1"/>
      <c r="S48" s="1"/>
      <c r="T48" s="1"/>
      <c r="U48" s="1"/>
      <c r="V48" s="1"/>
      <c r="W48" s="1"/>
      <c r="X48" s="1"/>
      <c r="Y48" s="1"/>
      <c r="Z48" s="1"/>
      <c r="AA48" s="1"/>
      <c r="AB48" s="1"/>
      <c r="AC48" s="1"/>
    </row>
    <row r="49" spans="2:29" ht="15" customHeight="1" x14ac:dyDescent="0.25">
      <c r="B49" s="309"/>
      <c r="C49" s="398"/>
      <c r="D49" s="398"/>
      <c r="E49" s="127"/>
      <c r="F49" s="124"/>
      <c r="G49" s="125"/>
      <c r="H49" s="126">
        <f t="shared" si="3"/>
        <v>0</v>
      </c>
      <c r="I49" s="1"/>
      <c r="J49" s="1"/>
      <c r="K49" s="1"/>
      <c r="L49" s="1"/>
      <c r="M49" s="1"/>
      <c r="N49" s="1"/>
      <c r="O49" s="1"/>
      <c r="P49" s="1"/>
      <c r="Q49" s="1"/>
      <c r="R49" s="1"/>
      <c r="S49" s="1"/>
      <c r="T49" s="1"/>
      <c r="U49" s="1"/>
      <c r="V49" s="1"/>
      <c r="W49" s="1"/>
      <c r="X49" s="1"/>
      <c r="Y49" s="1"/>
      <c r="Z49" s="1"/>
      <c r="AA49" s="1"/>
      <c r="AB49" s="1"/>
      <c r="AC49" s="1"/>
    </row>
    <row r="50" spans="2:29" ht="15" customHeight="1" x14ac:dyDescent="0.25">
      <c r="B50" s="309"/>
      <c r="C50" s="398"/>
      <c r="D50" s="398"/>
      <c r="E50" s="127"/>
      <c r="F50" s="124"/>
      <c r="G50" s="125"/>
      <c r="H50" s="126">
        <f t="shared" si="3"/>
        <v>0</v>
      </c>
      <c r="I50" s="1"/>
      <c r="J50" s="1"/>
      <c r="K50" s="1"/>
      <c r="L50" s="1"/>
      <c r="M50" s="1"/>
      <c r="N50" s="1"/>
      <c r="O50" s="1"/>
      <c r="P50" s="1"/>
      <c r="Q50" s="1"/>
      <c r="R50" s="1"/>
      <c r="S50" s="1"/>
      <c r="T50" s="1"/>
      <c r="U50" s="1"/>
      <c r="V50" s="1"/>
      <c r="W50" s="1"/>
      <c r="X50" s="1"/>
      <c r="Y50" s="1"/>
      <c r="Z50" s="1"/>
      <c r="AA50" s="1"/>
      <c r="AB50" s="1"/>
      <c r="AC50" s="1"/>
    </row>
    <row r="51" spans="2:29" ht="15" customHeight="1" x14ac:dyDescent="0.25">
      <c r="B51" s="309"/>
      <c r="C51" s="398"/>
      <c r="D51" s="399"/>
      <c r="E51" s="127"/>
      <c r="F51" s="124"/>
      <c r="G51" s="125"/>
      <c r="H51" s="126">
        <f>F51*G51</f>
        <v>0</v>
      </c>
      <c r="I51" s="1"/>
      <c r="J51" s="1"/>
      <c r="K51" s="1"/>
      <c r="L51" s="1"/>
      <c r="M51" s="1"/>
      <c r="N51" s="1"/>
      <c r="O51" s="1"/>
      <c r="P51" s="1"/>
      <c r="Q51" s="1"/>
      <c r="R51" s="1"/>
      <c r="S51" s="1"/>
      <c r="T51" s="1"/>
      <c r="U51" s="1"/>
      <c r="V51" s="1"/>
      <c r="W51" s="1"/>
      <c r="X51" s="1"/>
      <c r="Y51" s="1"/>
      <c r="Z51" s="1"/>
      <c r="AA51" s="1"/>
      <c r="AB51" s="1"/>
      <c r="AC51" s="1"/>
    </row>
    <row r="52" spans="2:29" ht="13.8" x14ac:dyDescent="0.25">
      <c r="B52" s="97" t="s">
        <v>184</v>
      </c>
      <c r="C52" s="106"/>
      <c r="D52" s="106"/>
      <c r="E52" s="106"/>
      <c r="F52" s="208"/>
      <c r="G52" s="209"/>
      <c r="H52" s="340">
        <f>SUM(H46:H51)</f>
        <v>0</v>
      </c>
      <c r="I52" s="1"/>
      <c r="J52" s="1"/>
      <c r="K52" s="1"/>
      <c r="L52" s="1"/>
      <c r="M52" s="1"/>
      <c r="N52" s="1"/>
      <c r="O52" s="1"/>
      <c r="P52" s="1"/>
      <c r="Q52" s="1"/>
      <c r="R52" s="1"/>
      <c r="S52" s="1"/>
      <c r="T52" s="1"/>
      <c r="U52" s="1"/>
      <c r="V52" s="1"/>
      <c r="W52" s="1"/>
      <c r="X52" s="1"/>
      <c r="Y52" s="1"/>
      <c r="Z52" s="1"/>
      <c r="AA52" s="1"/>
      <c r="AB52" s="1"/>
      <c r="AC52" s="1"/>
    </row>
    <row r="53" spans="2:29" ht="7.5" customHeight="1" x14ac:dyDescent="0.25">
      <c r="B53" s="105"/>
      <c r="C53" s="105"/>
      <c r="D53" s="105"/>
      <c r="F53" s="1"/>
      <c r="G53" s="1"/>
      <c r="H53" s="1"/>
      <c r="I53" s="1"/>
      <c r="J53" s="1"/>
      <c r="K53" s="1"/>
      <c r="L53" s="1"/>
      <c r="M53" s="1"/>
      <c r="N53" s="1"/>
      <c r="O53" s="1"/>
      <c r="P53" s="1"/>
      <c r="Q53" s="1"/>
      <c r="R53" s="1"/>
      <c r="S53" s="1"/>
      <c r="T53" s="1"/>
      <c r="U53" s="1"/>
      <c r="V53" s="1"/>
      <c r="W53" s="1"/>
      <c r="X53" s="1"/>
      <c r="Y53" s="1"/>
      <c r="Z53" s="1"/>
      <c r="AA53" s="1"/>
      <c r="AB53" s="1"/>
      <c r="AC53" s="1"/>
    </row>
    <row r="54" spans="2:29" ht="18.75" customHeight="1" x14ac:dyDescent="0.3">
      <c r="B54" s="210" t="s">
        <v>204</v>
      </c>
      <c r="D54" s="211"/>
      <c r="E54" s="211"/>
      <c r="F54" s="212"/>
      <c r="G54" s="212"/>
      <c r="H54" s="212"/>
      <c r="I54" s="1"/>
      <c r="J54" s="1"/>
      <c r="K54" s="1"/>
      <c r="L54" s="1"/>
      <c r="M54" s="1"/>
      <c r="N54" s="1"/>
      <c r="O54" s="1"/>
      <c r="P54" s="1"/>
      <c r="Q54" s="1"/>
      <c r="R54" s="1"/>
      <c r="S54" s="1"/>
      <c r="T54" s="1"/>
      <c r="U54" s="1"/>
      <c r="V54" s="1"/>
      <c r="W54" s="1"/>
      <c r="X54" s="1"/>
      <c r="Y54" s="1"/>
      <c r="Z54" s="1"/>
      <c r="AA54" s="1"/>
      <c r="AB54" s="1"/>
      <c r="AC54" s="1"/>
    </row>
    <row r="55" spans="2:29" ht="24" x14ac:dyDescent="0.25">
      <c r="B55" s="195" t="s">
        <v>164</v>
      </c>
      <c r="C55" s="206" t="s">
        <v>183</v>
      </c>
      <c r="D55" s="207"/>
      <c r="E55" s="206" t="s">
        <v>2</v>
      </c>
      <c r="F55" s="197" t="s">
        <v>159</v>
      </c>
      <c r="G55" s="197" t="s">
        <v>32</v>
      </c>
      <c r="H55" s="197" t="s">
        <v>35</v>
      </c>
      <c r="I55" s="1"/>
      <c r="J55" s="1"/>
      <c r="K55" s="1"/>
      <c r="L55" s="1"/>
      <c r="M55" s="1"/>
      <c r="N55" s="1"/>
      <c r="O55" s="1"/>
      <c r="P55" s="1"/>
      <c r="Q55" s="1"/>
      <c r="R55" s="1"/>
      <c r="S55" s="1"/>
      <c r="T55" s="1"/>
      <c r="U55" s="1"/>
      <c r="V55" s="1"/>
      <c r="W55" s="1"/>
      <c r="X55" s="1"/>
      <c r="Y55" s="1"/>
      <c r="Z55" s="1"/>
      <c r="AA55" s="1"/>
      <c r="AB55" s="1"/>
      <c r="AC55" s="1"/>
    </row>
    <row r="56" spans="2:29" ht="13.2" x14ac:dyDescent="0.25">
      <c r="B56" s="179"/>
      <c r="C56" s="398"/>
      <c r="D56" s="398"/>
      <c r="E56" s="127"/>
      <c r="F56" s="124"/>
      <c r="G56" s="125"/>
      <c r="H56" s="126">
        <f>F56*G56</f>
        <v>0</v>
      </c>
      <c r="I56" s="1"/>
      <c r="J56" s="1"/>
      <c r="K56" s="1"/>
      <c r="L56" s="1"/>
      <c r="M56" s="1"/>
      <c r="N56" s="1"/>
      <c r="O56" s="1"/>
      <c r="P56" s="1"/>
      <c r="Q56" s="1"/>
      <c r="R56" s="1"/>
      <c r="S56" s="1"/>
      <c r="T56" s="1"/>
      <c r="U56" s="1"/>
      <c r="V56" s="1"/>
      <c r="W56" s="1"/>
      <c r="X56" s="1"/>
      <c r="Y56" s="1"/>
      <c r="Z56" s="1"/>
      <c r="AA56" s="1"/>
      <c r="AB56" s="1"/>
      <c r="AC56" s="1"/>
    </row>
    <row r="57" spans="2:29" ht="13.2" x14ac:dyDescent="0.25">
      <c r="B57" s="179"/>
      <c r="C57" s="398"/>
      <c r="D57" s="398"/>
      <c r="E57" s="127"/>
      <c r="F57" s="124"/>
      <c r="G57" s="125"/>
      <c r="H57" s="126">
        <f t="shared" ref="H57:H60" si="4">F57*G57</f>
        <v>0</v>
      </c>
      <c r="I57" s="1"/>
      <c r="J57" s="1"/>
      <c r="K57" s="1"/>
      <c r="L57" s="1"/>
      <c r="M57" s="1"/>
      <c r="N57" s="1"/>
      <c r="O57" s="1"/>
      <c r="P57" s="1"/>
      <c r="Q57" s="1"/>
      <c r="R57" s="1"/>
      <c r="S57" s="1"/>
      <c r="T57" s="1"/>
      <c r="U57" s="1"/>
      <c r="V57" s="1"/>
      <c r="W57" s="1"/>
      <c r="X57" s="1"/>
      <c r="Y57" s="1"/>
      <c r="Z57" s="1"/>
      <c r="AA57" s="1"/>
      <c r="AB57" s="1"/>
      <c r="AC57" s="1"/>
    </row>
    <row r="58" spans="2:29" ht="13.2" x14ac:dyDescent="0.25">
      <c r="B58" s="179"/>
      <c r="C58" s="129"/>
      <c r="D58" s="129"/>
      <c r="E58" s="127"/>
      <c r="F58" s="124"/>
      <c r="G58" s="125"/>
      <c r="H58" s="126"/>
      <c r="I58" s="1"/>
      <c r="J58" s="1"/>
      <c r="K58" s="1"/>
      <c r="L58" s="1"/>
      <c r="M58" s="1"/>
      <c r="N58" s="1"/>
      <c r="O58" s="1"/>
      <c r="P58" s="1"/>
      <c r="Q58" s="1"/>
      <c r="R58" s="1"/>
      <c r="S58" s="1"/>
      <c r="T58" s="1"/>
      <c r="U58" s="1"/>
      <c r="V58" s="1"/>
      <c r="W58" s="1"/>
      <c r="X58" s="1"/>
      <c r="Y58" s="1"/>
      <c r="Z58" s="1"/>
      <c r="AA58" s="1"/>
      <c r="AB58" s="1"/>
      <c r="AC58" s="1"/>
    </row>
    <row r="59" spans="2:29" ht="13.2" x14ac:dyDescent="0.25">
      <c r="B59" s="179"/>
      <c r="C59" s="129"/>
      <c r="D59" s="129"/>
      <c r="E59" s="127"/>
      <c r="F59" s="124"/>
      <c r="G59" s="125"/>
      <c r="H59" s="126"/>
      <c r="I59" s="1"/>
      <c r="J59" s="1"/>
      <c r="K59" s="1"/>
      <c r="L59" s="1"/>
      <c r="M59" s="1"/>
      <c r="N59" s="1"/>
      <c r="O59" s="1"/>
      <c r="P59" s="1"/>
      <c r="Q59" s="1"/>
      <c r="R59" s="1"/>
      <c r="S59" s="1"/>
      <c r="T59" s="1"/>
      <c r="U59" s="1"/>
      <c r="V59" s="1"/>
      <c r="W59" s="1"/>
      <c r="X59" s="1"/>
      <c r="Y59" s="1"/>
      <c r="Z59" s="1"/>
      <c r="AA59" s="1"/>
      <c r="AB59" s="1"/>
      <c r="AC59" s="1"/>
    </row>
    <row r="60" spans="2:29" ht="13.2" x14ac:dyDescent="0.25">
      <c r="B60" s="179"/>
      <c r="C60" s="398"/>
      <c r="D60" s="398"/>
      <c r="E60" s="127"/>
      <c r="F60" s="124"/>
      <c r="G60" s="125"/>
      <c r="H60" s="126">
        <f t="shared" si="4"/>
        <v>0</v>
      </c>
      <c r="I60" s="1"/>
      <c r="J60" s="1"/>
      <c r="K60" s="1"/>
      <c r="L60" s="1"/>
      <c r="M60" s="1"/>
      <c r="N60" s="1"/>
      <c r="O60" s="1"/>
      <c r="P60" s="1"/>
      <c r="Q60" s="1"/>
      <c r="R60" s="1"/>
      <c r="S60" s="1"/>
      <c r="T60" s="1"/>
      <c r="U60" s="1"/>
      <c r="V60" s="1"/>
      <c r="W60" s="1"/>
      <c r="X60" s="1"/>
      <c r="Y60" s="1"/>
      <c r="Z60" s="1"/>
      <c r="AA60" s="1"/>
      <c r="AB60" s="1"/>
      <c r="AC60" s="1"/>
    </row>
    <row r="61" spans="2:29" ht="18.75" customHeight="1" x14ac:dyDescent="0.25">
      <c r="B61" s="97" t="s">
        <v>203</v>
      </c>
      <c r="C61" s="106"/>
      <c r="D61" s="106"/>
      <c r="E61" s="106"/>
      <c r="F61" s="208"/>
      <c r="G61" s="209"/>
      <c r="H61" s="340">
        <f>SUM(H56:H60)</f>
        <v>0</v>
      </c>
      <c r="I61" s="1"/>
      <c r="J61" s="1"/>
      <c r="K61" s="1"/>
      <c r="L61" s="1"/>
      <c r="M61" s="1"/>
      <c r="N61" s="1"/>
      <c r="O61" s="1"/>
      <c r="P61" s="1"/>
      <c r="Q61" s="1"/>
      <c r="R61" s="1"/>
      <c r="S61" s="1"/>
      <c r="T61" s="1"/>
      <c r="U61" s="1"/>
      <c r="V61" s="1"/>
      <c r="W61" s="1"/>
      <c r="X61" s="1"/>
      <c r="Y61" s="1"/>
      <c r="Z61" s="1"/>
      <c r="AA61" s="1"/>
      <c r="AB61" s="1"/>
      <c r="AC61" s="1"/>
    </row>
    <row r="62" spans="2:29" ht="18.75" customHeight="1" x14ac:dyDescent="0.25">
      <c r="B62" s="105"/>
      <c r="C62" s="105"/>
      <c r="D62" s="105"/>
      <c r="F62" s="1"/>
      <c r="G62" s="1"/>
      <c r="H62" s="1"/>
      <c r="I62" s="1"/>
      <c r="J62" s="1"/>
      <c r="K62" s="1"/>
      <c r="L62" s="1"/>
      <c r="M62" s="1"/>
      <c r="N62" s="1"/>
      <c r="O62" s="1"/>
      <c r="P62" s="1"/>
      <c r="Q62" s="1"/>
      <c r="R62" s="1"/>
      <c r="S62" s="1"/>
      <c r="T62" s="1"/>
      <c r="U62" s="1"/>
      <c r="V62" s="1"/>
      <c r="W62" s="1"/>
      <c r="X62" s="1"/>
      <c r="Y62" s="1"/>
      <c r="Z62" s="1"/>
      <c r="AA62" s="1"/>
      <c r="AB62" s="1"/>
      <c r="AC62" s="1"/>
    </row>
    <row r="63" spans="2:29" ht="15.6" x14ac:dyDescent="0.3">
      <c r="B63" s="210" t="s">
        <v>185</v>
      </c>
      <c r="F63" s="1"/>
      <c r="G63" s="1"/>
      <c r="H63" s="1"/>
      <c r="I63" s="1"/>
      <c r="J63" s="1"/>
      <c r="K63" s="1"/>
      <c r="L63" s="1"/>
      <c r="M63" s="1"/>
      <c r="N63" s="1"/>
      <c r="O63" s="1"/>
      <c r="P63" s="1"/>
      <c r="Q63" s="1"/>
      <c r="R63" s="1"/>
      <c r="S63" s="1"/>
      <c r="T63" s="1"/>
      <c r="U63" s="1"/>
      <c r="V63" s="1"/>
      <c r="W63" s="1"/>
      <c r="X63" s="1"/>
      <c r="Y63" s="1"/>
      <c r="Z63" s="1"/>
      <c r="AA63" s="1"/>
      <c r="AB63" s="1"/>
      <c r="AC63" s="1"/>
    </row>
    <row r="64" spans="2:29" ht="12.75" customHeight="1" x14ac:dyDescent="0.3">
      <c r="B64" s="210"/>
      <c r="F64" s="1"/>
      <c r="G64" s="1"/>
      <c r="H64" s="1"/>
      <c r="I64" s="1"/>
      <c r="J64" s="1"/>
      <c r="K64" s="1"/>
      <c r="L64" s="1"/>
      <c r="M64" s="1"/>
      <c r="N64" s="1"/>
      <c r="O64" s="1"/>
      <c r="P64" s="1"/>
      <c r="Q64" s="1"/>
      <c r="R64" s="1"/>
      <c r="S64" s="1"/>
      <c r="T64" s="1"/>
      <c r="U64" s="1"/>
      <c r="V64" s="1"/>
      <c r="W64" s="1"/>
      <c r="X64" s="1"/>
      <c r="Y64" s="1"/>
      <c r="Z64" s="1"/>
      <c r="AA64" s="1"/>
      <c r="AB64" s="1"/>
      <c r="AC64" s="1"/>
    </row>
    <row r="65" spans="2:29" ht="15.6" x14ac:dyDescent="0.3">
      <c r="B65" s="210" t="s">
        <v>186</v>
      </c>
      <c r="C65" s="211"/>
      <c r="D65" s="211"/>
      <c r="E65" s="211"/>
      <c r="F65" s="212"/>
      <c r="G65" s="212"/>
      <c r="H65" s="212"/>
      <c r="I65" s="1"/>
      <c r="J65" s="1"/>
      <c r="K65" s="1"/>
      <c r="L65" s="1"/>
      <c r="M65" s="1"/>
      <c r="N65" s="1"/>
      <c r="O65" s="1"/>
      <c r="P65" s="1"/>
      <c r="Q65" s="1"/>
      <c r="R65" s="1"/>
      <c r="S65" s="1"/>
      <c r="T65" s="1"/>
      <c r="U65" s="1"/>
      <c r="V65" s="1"/>
      <c r="W65" s="1"/>
      <c r="X65" s="1"/>
      <c r="Y65" s="1"/>
      <c r="Z65" s="1"/>
      <c r="AA65" s="1"/>
      <c r="AB65" s="1"/>
      <c r="AC65" s="1"/>
    </row>
    <row r="66" spans="2:29" ht="4.5" customHeight="1" x14ac:dyDescent="0.25">
      <c r="F66" s="1"/>
      <c r="G66" s="1"/>
      <c r="H66" s="1"/>
      <c r="I66" s="1"/>
      <c r="J66" s="1"/>
      <c r="K66" s="1"/>
      <c r="L66" s="1"/>
      <c r="M66" s="1"/>
      <c r="N66" s="1"/>
      <c r="O66" s="1"/>
      <c r="P66" s="1"/>
      <c r="Q66" s="1"/>
      <c r="R66" s="1"/>
      <c r="S66" s="1"/>
      <c r="T66" s="1"/>
      <c r="U66" s="1"/>
      <c r="V66" s="1"/>
      <c r="W66" s="1"/>
      <c r="X66" s="1"/>
      <c r="Y66" s="1"/>
      <c r="Z66" s="1"/>
      <c r="AA66" s="1"/>
      <c r="AB66" s="1"/>
      <c r="AC66" s="1"/>
    </row>
    <row r="67" spans="2:29" ht="24" x14ac:dyDescent="0.25">
      <c r="B67" s="195" t="s">
        <v>164</v>
      </c>
      <c r="C67" s="206" t="s">
        <v>183</v>
      </c>
      <c r="D67" s="207"/>
      <c r="E67" s="206" t="s">
        <v>2</v>
      </c>
      <c r="F67" s="197" t="s">
        <v>159</v>
      </c>
      <c r="G67" s="197" t="s">
        <v>32</v>
      </c>
      <c r="H67" s="197" t="s">
        <v>35</v>
      </c>
      <c r="I67" s="1"/>
      <c r="J67" s="1"/>
      <c r="K67" s="1"/>
      <c r="L67" s="1"/>
      <c r="M67" s="1"/>
      <c r="N67" s="1"/>
      <c r="O67" s="1"/>
      <c r="P67" s="1"/>
      <c r="Q67" s="1"/>
      <c r="R67" s="1"/>
      <c r="S67" s="1"/>
      <c r="T67" s="1"/>
      <c r="U67" s="1"/>
      <c r="V67" s="1"/>
      <c r="W67" s="1"/>
      <c r="X67" s="1"/>
      <c r="Y67" s="1"/>
      <c r="Z67" s="1"/>
      <c r="AA67" s="1"/>
      <c r="AB67" s="1"/>
      <c r="AC67" s="1"/>
    </row>
    <row r="68" spans="2:29" ht="12.75" customHeight="1" x14ac:dyDescent="0.25">
      <c r="B68" s="179"/>
      <c r="C68" s="398"/>
      <c r="D68" s="398"/>
      <c r="E68" s="127"/>
      <c r="F68" s="124"/>
      <c r="G68" s="125"/>
      <c r="H68" s="126">
        <f>F68*G68</f>
        <v>0</v>
      </c>
      <c r="I68" s="1"/>
      <c r="J68" s="1"/>
      <c r="K68" s="1"/>
      <c r="L68" s="1"/>
      <c r="M68" s="1"/>
      <c r="N68" s="1"/>
      <c r="O68" s="1"/>
      <c r="P68" s="1"/>
      <c r="Q68" s="1"/>
      <c r="R68" s="1"/>
      <c r="S68" s="1"/>
      <c r="T68" s="1"/>
      <c r="U68" s="1"/>
      <c r="V68" s="1"/>
      <c r="W68" s="1"/>
      <c r="X68" s="1"/>
      <c r="Y68" s="1"/>
      <c r="Z68" s="1"/>
      <c r="AA68" s="1"/>
      <c r="AB68" s="1"/>
      <c r="AC68" s="1"/>
    </row>
    <row r="69" spans="2:29" ht="12.75" customHeight="1" x14ac:dyDescent="0.25">
      <c r="B69" s="179"/>
      <c r="C69" s="398"/>
      <c r="D69" s="399"/>
      <c r="E69" s="127"/>
      <c r="F69" s="124"/>
      <c r="G69" s="125"/>
      <c r="H69" s="126">
        <f t="shared" ref="H69:H72" si="5">F69*G69</f>
        <v>0</v>
      </c>
      <c r="I69" s="1"/>
      <c r="J69" s="1"/>
      <c r="K69" s="1"/>
      <c r="L69" s="1"/>
      <c r="M69" s="1"/>
      <c r="N69" s="1"/>
      <c r="O69" s="1"/>
      <c r="P69" s="1"/>
      <c r="Q69" s="1"/>
      <c r="R69" s="1"/>
      <c r="S69" s="1"/>
      <c r="T69" s="1"/>
      <c r="U69" s="1"/>
      <c r="V69" s="1"/>
      <c r="W69" s="1"/>
      <c r="X69" s="1"/>
      <c r="Y69" s="1"/>
      <c r="Z69" s="1"/>
      <c r="AA69" s="1"/>
      <c r="AB69" s="1"/>
      <c r="AC69" s="1"/>
    </row>
    <row r="70" spans="2:29" ht="12.75" customHeight="1" x14ac:dyDescent="0.25">
      <c r="B70" s="179"/>
      <c r="C70" s="398"/>
      <c r="D70" s="399"/>
      <c r="E70" s="127"/>
      <c r="F70" s="124"/>
      <c r="G70" s="125"/>
      <c r="H70" s="126">
        <f t="shared" si="5"/>
        <v>0</v>
      </c>
      <c r="I70" s="1"/>
      <c r="J70" s="1"/>
      <c r="K70" s="1"/>
      <c r="L70" s="1"/>
      <c r="M70" s="1"/>
      <c r="N70" s="1"/>
      <c r="O70" s="1"/>
      <c r="P70" s="1"/>
      <c r="Q70" s="1"/>
      <c r="R70" s="1"/>
      <c r="S70" s="1"/>
      <c r="T70" s="1"/>
      <c r="U70" s="1"/>
      <c r="V70" s="1"/>
      <c r="W70" s="1"/>
      <c r="X70" s="1"/>
      <c r="Y70" s="1"/>
      <c r="Z70" s="1"/>
      <c r="AA70" s="1"/>
      <c r="AB70" s="1"/>
      <c r="AC70" s="1"/>
    </row>
    <row r="71" spans="2:29" ht="12.75" customHeight="1" x14ac:dyDescent="0.25">
      <c r="B71" s="179"/>
      <c r="C71" s="398"/>
      <c r="D71" s="399"/>
      <c r="E71" s="127"/>
      <c r="F71" s="124"/>
      <c r="G71" s="125"/>
      <c r="H71" s="126">
        <f t="shared" si="5"/>
        <v>0</v>
      </c>
      <c r="I71" s="1"/>
      <c r="J71" s="1"/>
      <c r="K71" s="1"/>
      <c r="L71" s="1"/>
      <c r="M71" s="1"/>
      <c r="N71" s="1"/>
      <c r="O71" s="1"/>
      <c r="P71" s="1"/>
      <c r="Q71" s="1"/>
      <c r="R71" s="1"/>
      <c r="S71" s="1"/>
      <c r="T71" s="1"/>
      <c r="U71" s="1"/>
      <c r="V71" s="1"/>
      <c r="W71" s="1"/>
      <c r="X71" s="1"/>
      <c r="Y71" s="1"/>
      <c r="Z71" s="1"/>
      <c r="AA71" s="1"/>
      <c r="AB71" s="1"/>
      <c r="AC71" s="1"/>
    </row>
    <row r="72" spans="2:29" ht="12.75" customHeight="1" x14ac:dyDescent="0.25">
      <c r="B72" s="290"/>
      <c r="C72" s="398"/>
      <c r="D72" s="398"/>
      <c r="E72" s="300"/>
      <c r="F72" s="291"/>
      <c r="G72" s="292"/>
      <c r="H72" s="293">
        <f t="shared" si="5"/>
        <v>0</v>
      </c>
      <c r="I72" s="1"/>
      <c r="J72" s="1"/>
      <c r="K72" s="1"/>
      <c r="L72" s="1"/>
      <c r="M72" s="1"/>
      <c r="N72" s="1"/>
      <c r="O72" s="1"/>
      <c r="P72" s="1"/>
      <c r="Q72" s="1"/>
      <c r="R72" s="1"/>
      <c r="S72" s="1"/>
      <c r="T72" s="1"/>
      <c r="U72" s="1"/>
      <c r="V72" s="1"/>
      <c r="W72" s="1"/>
      <c r="X72" s="1"/>
      <c r="Y72" s="1"/>
      <c r="Z72" s="1"/>
      <c r="AA72" s="1"/>
      <c r="AB72" s="1"/>
      <c r="AC72" s="1"/>
    </row>
    <row r="73" spans="2:29" ht="13.8" x14ac:dyDescent="0.25">
      <c r="B73" s="301" t="s">
        <v>189</v>
      </c>
      <c r="C73" s="302"/>
      <c r="D73" s="302"/>
      <c r="E73" s="302"/>
      <c r="F73" s="303"/>
      <c r="G73" s="304"/>
      <c r="H73" s="299">
        <f>SUM(H68:H72)</f>
        <v>0</v>
      </c>
      <c r="I73" s="1"/>
      <c r="J73" s="1"/>
      <c r="K73" s="1"/>
      <c r="L73" s="1"/>
      <c r="M73" s="1"/>
      <c r="N73" s="1"/>
      <c r="O73" s="1"/>
      <c r="P73" s="1"/>
      <c r="Q73" s="1"/>
      <c r="R73" s="1"/>
      <c r="S73" s="1"/>
      <c r="T73" s="1"/>
      <c r="U73" s="1"/>
      <c r="V73" s="1"/>
      <c r="W73" s="1"/>
      <c r="X73" s="1"/>
      <c r="Y73" s="1"/>
      <c r="Z73" s="1"/>
      <c r="AA73" s="1"/>
      <c r="AB73" s="1"/>
      <c r="AC73" s="1"/>
    </row>
    <row r="74" spans="2:29" ht="13.8" x14ac:dyDescent="0.25">
      <c r="B74" s="105"/>
      <c r="C74" s="105"/>
      <c r="D74" s="105"/>
      <c r="F74" s="1"/>
      <c r="G74" s="1"/>
      <c r="H74" s="1"/>
      <c r="I74" s="1"/>
      <c r="J74" s="1"/>
      <c r="K74" s="1"/>
      <c r="L74" s="1"/>
      <c r="M74" s="1"/>
      <c r="N74" s="1"/>
      <c r="O74" s="1"/>
      <c r="P74" s="1"/>
      <c r="Q74" s="1"/>
      <c r="R74" s="1"/>
      <c r="S74" s="1"/>
      <c r="T74" s="1"/>
      <c r="U74" s="1"/>
      <c r="V74" s="1"/>
      <c r="W74" s="1"/>
      <c r="X74" s="1"/>
      <c r="Y74" s="1"/>
      <c r="Z74" s="1"/>
      <c r="AA74" s="1"/>
      <c r="AB74" s="1"/>
      <c r="AC74" s="1"/>
    </row>
    <row r="75" spans="2:29" ht="15.6" x14ac:dyDescent="0.3">
      <c r="B75" s="210" t="s">
        <v>187</v>
      </c>
      <c r="C75" s="211"/>
      <c r="D75" s="211"/>
      <c r="E75" s="211"/>
      <c r="F75" s="212"/>
      <c r="G75" s="212"/>
      <c r="H75" s="212"/>
      <c r="I75" s="1"/>
      <c r="J75" s="1"/>
      <c r="K75" s="1"/>
      <c r="L75" s="1"/>
      <c r="M75" s="1"/>
      <c r="N75" s="1"/>
      <c r="O75" s="1"/>
      <c r="P75" s="1"/>
      <c r="Q75" s="1"/>
      <c r="R75" s="1"/>
      <c r="S75" s="1"/>
      <c r="T75" s="1"/>
      <c r="U75" s="1"/>
      <c r="V75" s="1"/>
      <c r="W75" s="1"/>
      <c r="X75" s="1"/>
      <c r="Y75" s="1"/>
      <c r="Z75" s="1"/>
      <c r="AA75" s="1"/>
      <c r="AB75" s="1"/>
      <c r="AC75" s="1"/>
    </row>
    <row r="76" spans="2:29" ht="3.75" customHeight="1" x14ac:dyDescent="0.25">
      <c r="F76" s="1"/>
      <c r="G76" s="1"/>
      <c r="H76" s="1"/>
      <c r="I76" s="1"/>
      <c r="J76" s="1"/>
      <c r="K76" s="1"/>
      <c r="L76" s="1"/>
      <c r="M76" s="1"/>
      <c r="N76" s="1"/>
      <c r="O76" s="1"/>
      <c r="P76" s="1"/>
      <c r="Q76" s="1"/>
      <c r="R76" s="1"/>
      <c r="S76" s="1"/>
      <c r="T76" s="1"/>
      <c r="U76" s="1"/>
      <c r="V76" s="1"/>
      <c r="W76" s="1"/>
      <c r="X76" s="1"/>
      <c r="Y76" s="1"/>
      <c r="Z76" s="1"/>
      <c r="AA76" s="1"/>
      <c r="AB76" s="1"/>
      <c r="AC76" s="1"/>
    </row>
    <row r="77" spans="2:29" ht="24" x14ac:dyDescent="0.25">
      <c r="B77" s="195" t="s">
        <v>164</v>
      </c>
      <c r="C77" s="206" t="s">
        <v>183</v>
      </c>
      <c r="D77" s="207"/>
      <c r="E77" s="206" t="s">
        <v>2</v>
      </c>
      <c r="F77" s="197" t="s">
        <v>159</v>
      </c>
      <c r="G77" s="197" t="s">
        <v>32</v>
      </c>
      <c r="H77" s="197" t="s">
        <v>35</v>
      </c>
      <c r="I77" s="1"/>
      <c r="J77" s="1"/>
      <c r="K77" s="1"/>
      <c r="L77" s="1"/>
      <c r="M77" s="1"/>
      <c r="N77" s="1"/>
      <c r="O77" s="1"/>
      <c r="P77" s="1"/>
      <c r="Q77" s="1"/>
      <c r="R77" s="1"/>
      <c r="S77" s="1"/>
      <c r="T77" s="1"/>
      <c r="U77" s="1"/>
      <c r="V77" s="1"/>
      <c r="W77" s="1"/>
      <c r="X77" s="1"/>
      <c r="Y77" s="1"/>
      <c r="Z77" s="1"/>
      <c r="AA77" s="1"/>
      <c r="AB77" s="1"/>
      <c r="AC77" s="1"/>
    </row>
    <row r="78" spans="2:29" ht="12.75" customHeight="1" x14ac:dyDescent="0.25">
      <c r="B78" s="179"/>
      <c r="C78" s="43"/>
      <c r="D78" s="127"/>
      <c r="E78" s="127"/>
      <c r="F78" s="124"/>
      <c r="G78" s="125"/>
      <c r="H78" s="126">
        <f>F78*G78</f>
        <v>0</v>
      </c>
      <c r="I78" s="1"/>
      <c r="J78" s="1"/>
      <c r="K78" s="1"/>
      <c r="L78" s="1"/>
      <c r="M78" s="1"/>
      <c r="N78" s="1"/>
      <c r="O78" s="1"/>
      <c r="P78" s="1"/>
      <c r="Q78" s="1"/>
      <c r="R78" s="1"/>
      <c r="S78" s="1"/>
      <c r="T78" s="1"/>
      <c r="U78" s="1"/>
      <c r="V78" s="1"/>
      <c r="W78" s="1"/>
      <c r="X78" s="1"/>
      <c r="Y78" s="1"/>
      <c r="Z78" s="1"/>
      <c r="AA78" s="1"/>
      <c r="AB78" s="1"/>
      <c r="AC78" s="1"/>
    </row>
    <row r="79" spans="2:29" ht="12.75" customHeight="1" x14ac:dyDescent="0.25">
      <c r="B79" s="179"/>
      <c r="C79" s="129"/>
      <c r="D79" s="127"/>
      <c r="E79" s="127"/>
      <c r="F79" s="124"/>
      <c r="G79" s="125"/>
      <c r="H79" s="126">
        <f t="shared" ref="H79:H84" si="6">F79*G79</f>
        <v>0</v>
      </c>
      <c r="I79" s="1"/>
      <c r="J79" s="1"/>
      <c r="K79" s="1"/>
      <c r="L79" s="1"/>
      <c r="M79" s="1"/>
      <c r="N79" s="1"/>
      <c r="O79" s="1"/>
      <c r="P79" s="1"/>
      <c r="Q79" s="1"/>
      <c r="R79" s="1"/>
      <c r="S79" s="1"/>
      <c r="T79" s="1"/>
      <c r="U79" s="1"/>
      <c r="V79" s="1"/>
      <c r="W79" s="1"/>
      <c r="X79" s="1"/>
      <c r="Y79" s="1"/>
      <c r="Z79" s="1"/>
      <c r="AA79" s="1"/>
      <c r="AB79" s="1"/>
      <c r="AC79" s="1"/>
    </row>
    <row r="80" spans="2:29" ht="12.75" customHeight="1" x14ac:dyDescent="0.25">
      <c r="B80" s="179"/>
      <c r="C80" s="129"/>
      <c r="D80" s="127"/>
      <c r="E80" s="127"/>
      <c r="F80" s="124"/>
      <c r="G80" s="125"/>
      <c r="H80" s="126">
        <f t="shared" si="6"/>
        <v>0</v>
      </c>
      <c r="I80" s="1"/>
      <c r="J80" s="1"/>
      <c r="K80" s="1"/>
      <c r="L80" s="1"/>
      <c r="M80" s="1"/>
      <c r="N80" s="1"/>
      <c r="O80" s="1"/>
      <c r="P80" s="1"/>
      <c r="Q80" s="1"/>
      <c r="R80" s="1"/>
      <c r="S80" s="1"/>
      <c r="T80" s="1"/>
      <c r="U80" s="1"/>
      <c r="V80" s="1"/>
      <c r="W80" s="1"/>
      <c r="X80" s="1"/>
      <c r="Y80" s="1"/>
      <c r="Z80" s="1"/>
      <c r="AA80" s="1"/>
      <c r="AB80" s="1"/>
      <c r="AC80" s="1"/>
    </row>
    <row r="81" spans="2:29" ht="12.75" customHeight="1" x14ac:dyDescent="0.25">
      <c r="B81" s="179"/>
      <c r="C81" s="127"/>
      <c r="D81" s="127"/>
      <c r="E81" s="127"/>
      <c r="F81" s="124"/>
      <c r="G81" s="125"/>
      <c r="H81" s="126">
        <f t="shared" si="6"/>
        <v>0</v>
      </c>
      <c r="I81" s="1"/>
      <c r="J81" s="1"/>
      <c r="K81" s="1"/>
      <c r="L81" s="1"/>
      <c r="M81" s="1"/>
      <c r="N81" s="1"/>
      <c r="O81" s="1"/>
      <c r="P81" s="1"/>
      <c r="Q81" s="1"/>
      <c r="R81" s="1"/>
      <c r="S81" s="1"/>
      <c r="T81" s="1"/>
      <c r="U81" s="1"/>
      <c r="V81" s="1"/>
      <c r="W81" s="1"/>
      <c r="X81" s="1"/>
      <c r="Y81" s="1"/>
      <c r="Z81" s="1"/>
      <c r="AA81" s="1"/>
      <c r="AB81" s="1"/>
      <c r="AC81" s="1"/>
    </row>
    <row r="82" spans="2:29" ht="12.75" customHeight="1" x14ac:dyDescent="0.25">
      <c r="B82" s="179"/>
      <c r="C82" s="127"/>
      <c r="D82" s="127"/>
      <c r="E82" s="127"/>
      <c r="F82" s="124"/>
      <c r="G82" s="125"/>
      <c r="H82" s="126">
        <f t="shared" si="6"/>
        <v>0</v>
      </c>
      <c r="I82" s="1"/>
      <c r="J82" s="1"/>
      <c r="K82" s="1"/>
      <c r="L82" s="1"/>
      <c r="M82" s="1"/>
      <c r="N82" s="1"/>
      <c r="O82" s="1"/>
      <c r="P82" s="1"/>
      <c r="Q82" s="1"/>
      <c r="R82" s="1"/>
      <c r="S82" s="1"/>
      <c r="T82" s="1"/>
      <c r="U82" s="1"/>
      <c r="V82" s="1"/>
      <c r="W82" s="1"/>
      <c r="X82" s="1"/>
      <c r="Y82" s="1"/>
      <c r="Z82" s="1"/>
      <c r="AA82" s="1"/>
      <c r="AB82" s="1"/>
      <c r="AC82" s="1"/>
    </row>
    <row r="83" spans="2:29" ht="12.75" customHeight="1" x14ac:dyDescent="0.25">
      <c r="B83" s="179"/>
      <c r="C83" s="127"/>
      <c r="D83" s="127"/>
      <c r="E83" s="127"/>
      <c r="F83" s="124"/>
      <c r="G83" s="125"/>
      <c r="H83" s="126">
        <f t="shared" si="6"/>
        <v>0</v>
      </c>
      <c r="I83" s="1"/>
      <c r="J83" s="1"/>
      <c r="K83" s="1"/>
      <c r="L83" s="1"/>
      <c r="M83" s="1"/>
      <c r="N83" s="1"/>
      <c r="O83" s="1"/>
      <c r="P83" s="1"/>
      <c r="Q83" s="1"/>
      <c r="R83" s="1"/>
      <c r="S83" s="1"/>
      <c r="T83" s="1"/>
      <c r="U83" s="1"/>
      <c r="V83" s="1"/>
      <c r="W83" s="1"/>
      <c r="X83" s="1"/>
      <c r="Y83" s="1"/>
      <c r="Z83" s="1"/>
      <c r="AA83" s="1"/>
      <c r="AB83" s="1"/>
      <c r="AC83" s="1"/>
    </row>
    <row r="84" spans="2:29" ht="12.75" customHeight="1" x14ac:dyDescent="0.25">
      <c r="B84" s="179"/>
      <c r="C84" s="127"/>
      <c r="D84" s="127"/>
      <c r="E84" s="127"/>
      <c r="F84" s="124"/>
      <c r="G84" s="125"/>
      <c r="H84" s="126">
        <f t="shared" si="6"/>
        <v>0</v>
      </c>
      <c r="I84" s="1"/>
      <c r="J84" s="1"/>
      <c r="K84" s="1"/>
      <c r="L84" s="1"/>
      <c r="M84" s="1"/>
      <c r="N84" s="1"/>
      <c r="O84" s="1"/>
      <c r="P84" s="1"/>
      <c r="Q84" s="1"/>
      <c r="R84" s="1"/>
      <c r="S84" s="1"/>
      <c r="T84" s="1"/>
      <c r="U84" s="1"/>
      <c r="V84" s="1"/>
      <c r="W84" s="1"/>
      <c r="X84" s="1"/>
      <c r="Y84" s="1"/>
      <c r="Z84" s="1"/>
      <c r="AA84" s="1"/>
      <c r="AB84" s="1"/>
      <c r="AC84" s="1"/>
    </row>
    <row r="85" spans="2:29" ht="13.8" x14ac:dyDescent="0.25">
      <c r="B85" s="301" t="s">
        <v>188</v>
      </c>
      <c r="C85" s="302"/>
      <c r="D85" s="302"/>
      <c r="E85" s="302"/>
      <c r="F85" s="303"/>
      <c r="G85" s="304"/>
      <c r="H85" s="299">
        <f>SUM(H78:H84)</f>
        <v>0</v>
      </c>
      <c r="I85" s="1"/>
      <c r="J85" s="1"/>
      <c r="K85" s="1"/>
      <c r="L85" s="1"/>
      <c r="M85" s="1"/>
      <c r="N85" s="1"/>
      <c r="O85" s="1"/>
      <c r="P85" s="1"/>
      <c r="Q85" s="1"/>
      <c r="R85" s="1"/>
      <c r="S85" s="1"/>
      <c r="T85" s="1"/>
      <c r="U85" s="1"/>
      <c r="V85" s="1"/>
      <c r="W85" s="1"/>
      <c r="X85" s="1"/>
      <c r="Y85" s="1"/>
      <c r="Z85" s="1"/>
      <c r="AA85" s="1"/>
      <c r="AB85" s="1"/>
      <c r="AC85" s="1"/>
    </row>
    <row r="86" spans="2:29" ht="12.75" hidden="1" customHeight="1" x14ac:dyDescent="0.25">
      <c r="F86" s="1"/>
      <c r="G86" s="1"/>
      <c r="H86" s="1"/>
      <c r="I86" s="1"/>
      <c r="J86" s="1"/>
      <c r="K86" s="1"/>
      <c r="L86" s="1"/>
      <c r="M86" s="1"/>
      <c r="N86" s="1"/>
      <c r="O86" s="1"/>
      <c r="P86" s="1"/>
      <c r="Q86" s="1"/>
      <c r="R86" s="1"/>
      <c r="S86" s="1"/>
      <c r="T86" s="1"/>
      <c r="U86" s="1"/>
      <c r="V86" s="1"/>
      <c r="W86" s="1"/>
      <c r="X86" s="1"/>
      <c r="Y86" s="1"/>
      <c r="Z86" s="1"/>
      <c r="AA86" s="1"/>
      <c r="AB86" s="1"/>
      <c r="AC86" s="1"/>
    </row>
    <row r="87" spans="2:29" ht="12.75" hidden="1" customHeight="1" x14ac:dyDescent="0.25">
      <c r="F87" s="1"/>
      <c r="G87" s="1"/>
      <c r="H87" s="1"/>
      <c r="I87" s="1"/>
      <c r="J87" s="1"/>
      <c r="K87" s="1"/>
      <c r="L87" s="1"/>
      <c r="M87" s="1"/>
      <c r="N87" s="1"/>
      <c r="O87" s="1"/>
      <c r="P87" s="1"/>
      <c r="Q87" s="1"/>
      <c r="R87" s="1"/>
      <c r="S87" s="1"/>
      <c r="T87" s="1"/>
      <c r="U87" s="1"/>
      <c r="V87" s="1"/>
      <c r="W87" s="1"/>
      <c r="X87" s="1"/>
      <c r="Y87" s="1"/>
      <c r="Z87" s="1"/>
      <c r="AA87" s="1"/>
      <c r="AB87" s="1"/>
      <c r="AC87" s="1"/>
    </row>
    <row r="88" spans="2:29" ht="12.75" hidden="1" customHeight="1" x14ac:dyDescent="0.25">
      <c r="F88" s="1"/>
      <c r="G88" s="1"/>
      <c r="H88" s="1"/>
      <c r="I88" s="1"/>
      <c r="J88" s="1"/>
      <c r="K88" s="1"/>
      <c r="L88" s="1"/>
      <c r="M88" s="1"/>
      <c r="N88" s="1"/>
      <c r="O88" s="1"/>
      <c r="P88" s="1"/>
      <c r="Q88" s="1"/>
      <c r="R88" s="1"/>
      <c r="S88" s="1"/>
      <c r="T88" s="1"/>
      <c r="U88" s="1"/>
      <c r="V88" s="1"/>
      <c r="W88" s="1"/>
      <c r="X88" s="1"/>
      <c r="Y88" s="1"/>
      <c r="Z88" s="1"/>
      <c r="AA88" s="1"/>
      <c r="AB88" s="1"/>
      <c r="AC88" s="1"/>
    </row>
    <row r="89" spans="2:29" ht="12.75" hidden="1" customHeight="1" x14ac:dyDescent="0.25">
      <c r="F89" s="1"/>
      <c r="G89" s="1"/>
      <c r="H89" s="1"/>
      <c r="I89" s="1"/>
      <c r="J89" s="1"/>
      <c r="K89" s="1"/>
      <c r="L89" s="1"/>
      <c r="M89" s="1"/>
      <c r="N89" s="1"/>
      <c r="O89" s="1"/>
      <c r="P89" s="1"/>
      <c r="Q89" s="1"/>
      <c r="R89" s="1"/>
      <c r="S89" s="1"/>
      <c r="T89" s="1"/>
      <c r="U89" s="1"/>
      <c r="V89" s="1"/>
      <c r="W89" s="1"/>
      <c r="X89" s="1"/>
      <c r="Y89" s="1"/>
      <c r="Z89" s="1"/>
      <c r="AA89" s="1"/>
      <c r="AB89" s="1"/>
      <c r="AC89" s="1"/>
    </row>
    <row r="90" spans="2:29" ht="12.75" hidden="1" customHeight="1" x14ac:dyDescent="0.25">
      <c r="F90" s="1"/>
      <c r="G90" s="1"/>
      <c r="H90" s="1"/>
      <c r="I90" s="1"/>
      <c r="J90" s="1"/>
      <c r="K90" s="1"/>
      <c r="L90" s="1"/>
      <c r="M90" s="1"/>
      <c r="N90" s="1"/>
      <c r="O90" s="1"/>
      <c r="P90" s="1"/>
      <c r="Q90" s="1"/>
      <c r="R90" s="1"/>
      <c r="S90" s="1"/>
      <c r="T90" s="1"/>
      <c r="U90" s="1"/>
      <c r="V90" s="1"/>
      <c r="W90" s="1"/>
      <c r="X90" s="1"/>
      <c r="Y90" s="1"/>
      <c r="Z90" s="1"/>
      <c r="AA90" s="1"/>
      <c r="AB90" s="1"/>
      <c r="AC90" s="1"/>
    </row>
    <row r="91" spans="2:29" ht="12.75" hidden="1" customHeight="1" x14ac:dyDescent="0.25">
      <c r="F91" s="1"/>
      <c r="G91" s="1"/>
      <c r="H91" s="1"/>
      <c r="I91" s="1"/>
      <c r="J91" s="1"/>
      <c r="K91" s="1"/>
      <c r="L91" s="1"/>
      <c r="M91" s="1"/>
      <c r="N91" s="1"/>
      <c r="O91" s="1"/>
      <c r="P91" s="1"/>
      <c r="Q91" s="1"/>
      <c r="R91" s="1"/>
      <c r="S91" s="1"/>
      <c r="T91" s="1"/>
      <c r="U91" s="1"/>
      <c r="V91" s="1"/>
      <c r="W91" s="1"/>
      <c r="X91" s="1"/>
      <c r="Y91" s="1"/>
      <c r="Z91" s="1"/>
      <c r="AA91" s="1"/>
      <c r="AB91" s="1"/>
      <c r="AC91" s="1"/>
    </row>
    <row r="92" spans="2:29" ht="12.75" hidden="1" customHeight="1" x14ac:dyDescent="0.25">
      <c r="F92" s="1"/>
      <c r="G92" s="1"/>
      <c r="H92" s="1"/>
      <c r="I92" s="1"/>
      <c r="J92" s="1"/>
      <c r="K92" s="1"/>
      <c r="L92" s="1"/>
      <c r="M92" s="1"/>
      <c r="N92" s="1"/>
      <c r="O92" s="1"/>
      <c r="P92" s="1"/>
      <c r="Q92" s="1"/>
      <c r="R92" s="1"/>
      <c r="S92" s="1"/>
      <c r="T92" s="1"/>
      <c r="U92" s="1"/>
      <c r="V92" s="1"/>
      <c r="W92" s="1"/>
      <c r="X92" s="1"/>
      <c r="Y92" s="1"/>
      <c r="Z92" s="1"/>
      <c r="AA92" s="1"/>
      <c r="AB92" s="1"/>
      <c r="AC92" s="1"/>
    </row>
    <row r="93" spans="2:29" ht="12.75" hidden="1" customHeight="1" x14ac:dyDescent="0.25">
      <c r="F93" s="1"/>
      <c r="G93" s="1"/>
      <c r="H93" s="1"/>
      <c r="I93" s="1"/>
      <c r="J93" s="1"/>
      <c r="K93" s="1"/>
      <c r="L93" s="1"/>
      <c r="M93" s="1"/>
      <c r="N93" s="1"/>
      <c r="O93" s="1"/>
      <c r="P93" s="1"/>
      <c r="Q93" s="1"/>
      <c r="R93" s="1"/>
      <c r="S93" s="1"/>
      <c r="T93" s="1"/>
      <c r="U93" s="1"/>
      <c r="V93" s="1"/>
      <c r="W93" s="1"/>
      <c r="X93" s="1"/>
      <c r="Y93" s="1"/>
      <c r="Z93" s="1"/>
      <c r="AA93" s="1"/>
      <c r="AB93" s="1"/>
      <c r="AC93" s="1"/>
    </row>
    <row r="94" spans="2:29" ht="12.75" hidden="1" customHeight="1" x14ac:dyDescent="0.25">
      <c r="F94" s="1"/>
      <c r="G94" s="1"/>
      <c r="H94" s="1"/>
      <c r="I94" s="1"/>
      <c r="J94" s="1"/>
      <c r="K94" s="1"/>
      <c r="L94" s="1"/>
      <c r="M94" s="1"/>
      <c r="N94" s="1"/>
      <c r="O94" s="1"/>
      <c r="P94" s="1"/>
      <c r="Q94" s="1"/>
      <c r="R94" s="1"/>
      <c r="S94" s="1"/>
      <c r="T94" s="1"/>
      <c r="U94" s="1"/>
      <c r="V94" s="1"/>
      <c r="W94" s="1"/>
      <c r="X94" s="1"/>
      <c r="Y94" s="1"/>
      <c r="Z94" s="1"/>
      <c r="AA94" s="1"/>
      <c r="AB94" s="1"/>
      <c r="AC94" s="1"/>
    </row>
    <row r="95" spans="2:29" ht="12.75" hidden="1" customHeight="1" x14ac:dyDescent="0.25">
      <c r="F95" s="1"/>
      <c r="G95" s="1"/>
      <c r="H95" s="1"/>
      <c r="I95" s="1"/>
      <c r="J95" s="1"/>
      <c r="K95" s="1"/>
      <c r="L95" s="1"/>
      <c r="M95" s="1"/>
      <c r="N95" s="1"/>
      <c r="O95" s="1"/>
      <c r="P95" s="1"/>
      <c r="Q95" s="1"/>
      <c r="R95" s="1"/>
      <c r="S95" s="1"/>
      <c r="T95" s="1"/>
      <c r="U95" s="1"/>
      <c r="V95" s="1"/>
      <c r="W95" s="1"/>
      <c r="X95" s="1"/>
      <c r="Y95" s="1"/>
      <c r="Z95" s="1"/>
      <c r="AA95" s="1"/>
      <c r="AB95" s="1"/>
      <c r="AC95" s="1"/>
    </row>
    <row r="96" spans="2:29" ht="12.75" hidden="1" customHeight="1" x14ac:dyDescent="0.25">
      <c r="F96" s="1"/>
      <c r="G96" s="1"/>
      <c r="H96" s="1"/>
      <c r="I96" s="1"/>
      <c r="J96" s="1"/>
      <c r="K96" s="1"/>
      <c r="L96" s="1"/>
      <c r="M96" s="1"/>
      <c r="N96" s="1"/>
      <c r="O96" s="1"/>
      <c r="P96" s="1"/>
      <c r="Q96" s="1"/>
      <c r="R96" s="1"/>
      <c r="S96" s="1"/>
      <c r="T96" s="1"/>
      <c r="U96" s="1"/>
      <c r="V96" s="1"/>
      <c r="W96" s="1"/>
      <c r="X96" s="1"/>
      <c r="Y96" s="1"/>
      <c r="Z96" s="1"/>
      <c r="AA96" s="1"/>
      <c r="AB96" s="1"/>
      <c r="AC96" s="1"/>
    </row>
    <row r="97" spans="6:29" ht="12.75" hidden="1" customHeight="1" x14ac:dyDescent="0.25">
      <c r="F97" s="1"/>
      <c r="G97" s="1"/>
      <c r="H97" s="1"/>
      <c r="I97" s="1"/>
      <c r="J97" s="1"/>
      <c r="K97" s="1"/>
      <c r="L97" s="1"/>
      <c r="M97" s="1"/>
      <c r="N97" s="1"/>
      <c r="O97" s="1"/>
      <c r="P97" s="1"/>
      <c r="Q97" s="1"/>
      <c r="R97" s="1"/>
      <c r="S97" s="1"/>
      <c r="T97" s="1"/>
      <c r="U97" s="1"/>
      <c r="V97" s="1"/>
      <c r="W97" s="1"/>
      <c r="X97" s="1"/>
      <c r="Y97" s="1"/>
      <c r="Z97" s="1"/>
      <c r="AA97" s="1"/>
      <c r="AB97" s="1"/>
      <c r="AC97" s="1"/>
    </row>
    <row r="98" spans="6:29" ht="12.75" hidden="1" customHeight="1" x14ac:dyDescent="0.25">
      <c r="F98" s="1"/>
      <c r="G98" s="1"/>
      <c r="H98" s="1"/>
      <c r="I98" s="1"/>
      <c r="J98" s="1"/>
      <c r="K98" s="1"/>
      <c r="L98" s="1"/>
      <c r="M98" s="1"/>
      <c r="N98" s="1"/>
      <c r="O98" s="1"/>
      <c r="P98" s="1"/>
      <c r="Q98" s="1"/>
      <c r="R98" s="1"/>
      <c r="S98" s="1"/>
      <c r="T98" s="1"/>
      <c r="U98" s="1"/>
      <c r="V98" s="1"/>
      <c r="W98" s="1"/>
      <c r="X98" s="1"/>
      <c r="Y98" s="1"/>
      <c r="Z98" s="1"/>
      <c r="AA98" s="1"/>
      <c r="AB98" s="1"/>
      <c r="AC98" s="1"/>
    </row>
    <row r="99" spans="6:29" ht="12.75" hidden="1" customHeight="1" x14ac:dyDescent="0.25">
      <c r="F99" s="1"/>
      <c r="G99" s="1"/>
      <c r="H99" s="1"/>
      <c r="I99" s="1"/>
      <c r="J99" s="1"/>
      <c r="K99" s="1"/>
      <c r="L99" s="1"/>
      <c r="M99" s="1"/>
      <c r="N99" s="1"/>
      <c r="O99" s="1"/>
      <c r="P99" s="1"/>
      <c r="Q99" s="1"/>
      <c r="R99" s="1"/>
      <c r="S99" s="1"/>
      <c r="T99" s="1"/>
      <c r="U99" s="1"/>
      <c r="V99" s="1"/>
      <c r="W99" s="1"/>
      <c r="X99" s="1"/>
      <c r="Y99" s="1"/>
      <c r="Z99" s="1"/>
      <c r="AA99" s="1"/>
      <c r="AB99" s="1"/>
      <c r="AC99" s="1"/>
    </row>
    <row r="100" spans="6:29" ht="12.75" hidden="1" customHeight="1" x14ac:dyDescent="0.25">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6:29" ht="12.75" hidden="1" customHeight="1" x14ac:dyDescent="0.25">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6:29" ht="12.75" hidden="1" customHeight="1" x14ac:dyDescent="0.25">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6:29" ht="12.75" hidden="1" customHeight="1" x14ac:dyDescent="0.25">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6:29" ht="12.75" hidden="1" customHeight="1" x14ac:dyDescent="0.25">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6:29" ht="12.75" hidden="1" customHeight="1" x14ac:dyDescent="0.25">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6:29" ht="12.75" hidden="1" customHeight="1" x14ac:dyDescent="0.25">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6:29" ht="12.75" hidden="1" customHeight="1" x14ac:dyDescent="0.25">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6:29" ht="12.75" hidden="1" customHeight="1" x14ac:dyDescent="0.25">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6:29" ht="12.75" hidden="1" customHeight="1" x14ac:dyDescent="0.25">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6:29" ht="12.75" hidden="1" customHeight="1" x14ac:dyDescent="0.25">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6:29" ht="12.75" hidden="1" customHeight="1" x14ac:dyDescent="0.25">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6:29" ht="12.75" hidden="1" customHeight="1" x14ac:dyDescent="0.25">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6:29" ht="12.75" hidden="1" customHeight="1" x14ac:dyDescent="0.25">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6:29" ht="12.75" hidden="1" customHeight="1" x14ac:dyDescent="0.25">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6:29" ht="12.75" hidden="1" customHeight="1" x14ac:dyDescent="0.25">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6:29" ht="12.75" hidden="1" customHeight="1" x14ac:dyDescent="0.25">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6:29" ht="12.75" hidden="1" customHeight="1" x14ac:dyDescent="0.25">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6:29" ht="12.75" hidden="1" customHeight="1" x14ac:dyDescent="0.25">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6:29" ht="12.75" hidden="1" customHeight="1" x14ac:dyDescent="0.25">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6:29" ht="12.75" hidden="1" customHeight="1" x14ac:dyDescent="0.25">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6:29" ht="12.75" hidden="1" customHeight="1" x14ac:dyDescent="0.25">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6:29" ht="12.75" hidden="1" customHeight="1" x14ac:dyDescent="0.25">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6:29" ht="12.75" hidden="1" customHeight="1" x14ac:dyDescent="0.25">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6:29" ht="12.75" hidden="1" customHeight="1" x14ac:dyDescent="0.25">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6:29" ht="12.75" hidden="1" customHeight="1" x14ac:dyDescent="0.25">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6:29" ht="12.75" hidden="1" customHeight="1" x14ac:dyDescent="0.25">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6:29" ht="12.75" hidden="1" customHeight="1" x14ac:dyDescent="0.25">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6:29" ht="12.75" hidden="1" customHeight="1" x14ac:dyDescent="0.25">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6:29" ht="12.75" hidden="1" customHeight="1" x14ac:dyDescent="0.25">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6:29" ht="12.75" hidden="1" customHeight="1" x14ac:dyDescent="0.25">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6:29" ht="12.75" hidden="1" customHeight="1" x14ac:dyDescent="0.25">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6:29" ht="12.75" hidden="1" customHeight="1" x14ac:dyDescent="0.25">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6:29" ht="12.75" hidden="1" customHeight="1" x14ac:dyDescent="0.25">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6:29" ht="12.75" hidden="1" customHeight="1" x14ac:dyDescent="0.25">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6:29" ht="12.75" hidden="1" customHeight="1" x14ac:dyDescent="0.25">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6:29" ht="12.75" hidden="1" customHeight="1" x14ac:dyDescent="0.25">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6:29" ht="12.75" hidden="1" customHeight="1" x14ac:dyDescent="0.25">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6:29" ht="12.75" hidden="1" customHeight="1" x14ac:dyDescent="0.25">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6:29" ht="12.75" hidden="1" customHeight="1" x14ac:dyDescent="0.25">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6:29" ht="12.75" hidden="1" customHeight="1" x14ac:dyDescent="0.25">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6:29" ht="12.75" hidden="1" customHeight="1" x14ac:dyDescent="0.25">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6:29" ht="12.75" hidden="1" customHeight="1" x14ac:dyDescent="0.25">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6:29" ht="12.75" hidden="1" customHeight="1" x14ac:dyDescent="0.25">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6:29" ht="12.75" hidden="1" customHeight="1" x14ac:dyDescent="0.25">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6:29" ht="12.75" hidden="1" customHeight="1" x14ac:dyDescent="0.25">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6:29" ht="12.75" hidden="1" customHeight="1" x14ac:dyDescent="0.25">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6:29" ht="12.75" hidden="1" customHeight="1" x14ac:dyDescent="0.25">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6:29" ht="12.75" hidden="1" customHeight="1" x14ac:dyDescent="0.25">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6:29" ht="12.75" hidden="1" customHeight="1" x14ac:dyDescent="0.25">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6:29" ht="12.75" hidden="1" customHeight="1" x14ac:dyDescent="0.25">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6:29" ht="12.75" hidden="1" customHeight="1" x14ac:dyDescent="0.25">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6:29" ht="12.75" hidden="1" customHeight="1" x14ac:dyDescent="0.25">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6:29" ht="12.75" hidden="1" customHeight="1" x14ac:dyDescent="0.25">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6:29" ht="12.75" hidden="1" customHeight="1" x14ac:dyDescent="0.25">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6:29" ht="12.75" hidden="1" customHeight="1" x14ac:dyDescent="0.25">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6:29" ht="12.75" hidden="1" customHeight="1" x14ac:dyDescent="0.25">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6:29" ht="12.75" hidden="1" customHeight="1" x14ac:dyDescent="0.25">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6:29" ht="12.75" hidden="1" customHeight="1" x14ac:dyDescent="0.25">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6:29" ht="12.75" hidden="1" customHeight="1" x14ac:dyDescent="0.25">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6:29" ht="12.75" hidden="1" customHeight="1" x14ac:dyDescent="0.25">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6:29" ht="12.75" hidden="1" customHeight="1" x14ac:dyDescent="0.25">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6:29" ht="12.75" hidden="1" customHeight="1" x14ac:dyDescent="0.25">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6:29" ht="12.75" hidden="1" customHeight="1" x14ac:dyDescent="0.25">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6:29" ht="12.75" hidden="1" customHeight="1" x14ac:dyDescent="0.25">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6:29" ht="12.75" hidden="1" customHeight="1" x14ac:dyDescent="0.25">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6:29" ht="12.75" hidden="1" customHeight="1" x14ac:dyDescent="0.25">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6:29" ht="12.75" hidden="1" customHeight="1" x14ac:dyDescent="0.25">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6:29" ht="12.75" hidden="1" customHeight="1" x14ac:dyDescent="0.25">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6:29" ht="12.75" hidden="1" customHeight="1" x14ac:dyDescent="0.25">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6:29" ht="12.75" hidden="1" customHeight="1" x14ac:dyDescent="0.25">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6:29" ht="12.75" hidden="1" customHeight="1" x14ac:dyDescent="0.25">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6:29" ht="12.75" hidden="1" customHeight="1" x14ac:dyDescent="0.25">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6:29" ht="12.75" hidden="1" customHeight="1" x14ac:dyDescent="0.25">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6:29" ht="12.75" hidden="1" customHeight="1" x14ac:dyDescent="0.25">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6:29" ht="12.75" hidden="1" customHeight="1" x14ac:dyDescent="0.25">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6:29" ht="12.75" hidden="1" customHeight="1" x14ac:dyDescent="0.25">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6:29" ht="12.75" hidden="1" customHeight="1" x14ac:dyDescent="0.25">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6:29" ht="12.75" hidden="1" customHeight="1" x14ac:dyDescent="0.25">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6:29" ht="12.75" hidden="1" customHeight="1" x14ac:dyDescent="0.25">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6:29" ht="12.75" hidden="1" customHeight="1" x14ac:dyDescent="0.25">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6:29" ht="12.75" hidden="1" customHeight="1" x14ac:dyDescent="0.25">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6:29" ht="12.75" hidden="1" customHeight="1" x14ac:dyDescent="0.25">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6:29" ht="12.75" hidden="1" customHeight="1" x14ac:dyDescent="0.25">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6:29" ht="12.75" hidden="1" customHeight="1" x14ac:dyDescent="0.25">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6:29" ht="12.75" hidden="1" customHeight="1" x14ac:dyDescent="0.25">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6:29" ht="12.75" hidden="1" customHeight="1" x14ac:dyDescent="0.25">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6:29" ht="12.75" hidden="1" customHeight="1" x14ac:dyDescent="0.25">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6:29" ht="12.75" hidden="1" customHeight="1" x14ac:dyDescent="0.25">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6:29" ht="12.75" hidden="1" customHeight="1" x14ac:dyDescent="0.25">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6:29" ht="12.75" hidden="1" customHeight="1" x14ac:dyDescent="0.25">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6:29" ht="12.75" hidden="1" customHeight="1" x14ac:dyDescent="0.25">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6:29" ht="12.75" hidden="1" customHeight="1" x14ac:dyDescent="0.25">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6:29" ht="12.75" hidden="1" customHeight="1" x14ac:dyDescent="0.25">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6:29" ht="12.75" hidden="1" customHeight="1" x14ac:dyDescent="0.25">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6:29" ht="12.75" hidden="1" customHeight="1" x14ac:dyDescent="0.25">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6:29" ht="12.75" hidden="1" customHeight="1" x14ac:dyDescent="0.25">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6:29" ht="12.75" hidden="1" customHeight="1" x14ac:dyDescent="0.25">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6:29" ht="12.75" hidden="1" customHeight="1" x14ac:dyDescent="0.25">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6:29" ht="12.75" hidden="1" customHeight="1" x14ac:dyDescent="0.25">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6:29" ht="12.75" hidden="1" customHeight="1" x14ac:dyDescent="0.25">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6:29" ht="12.75" hidden="1" customHeight="1" x14ac:dyDescent="0.25">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6:29" ht="12.75" hidden="1" customHeight="1" x14ac:dyDescent="0.25">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6:29" ht="12.75" hidden="1" customHeight="1" x14ac:dyDescent="0.25">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6:29" ht="12.75" hidden="1" customHeight="1" x14ac:dyDescent="0.25">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6:29" ht="12.75" hidden="1" customHeight="1" x14ac:dyDescent="0.25">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6:29" ht="12.75" hidden="1" customHeight="1" x14ac:dyDescent="0.25">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6:29" ht="12.75" hidden="1" customHeight="1" x14ac:dyDescent="0.25">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6:29" ht="12.75" hidden="1" customHeight="1" x14ac:dyDescent="0.25">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6:29" ht="12.75" hidden="1" customHeight="1" x14ac:dyDescent="0.25">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6:29" ht="12.75" hidden="1" customHeight="1" x14ac:dyDescent="0.25">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6:29" ht="12.75" hidden="1" customHeight="1" x14ac:dyDescent="0.25">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6:29" ht="12.75" hidden="1" customHeight="1" x14ac:dyDescent="0.25">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6:29" ht="12.75" hidden="1" customHeight="1" x14ac:dyDescent="0.25">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6:29" ht="12.75" hidden="1" customHeight="1" x14ac:dyDescent="0.25">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6:29" ht="12.75" hidden="1" customHeight="1" x14ac:dyDescent="0.25">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6:29" ht="12.75" hidden="1" customHeight="1" x14ac:dyDescent="0.25">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6:29" ht="12.75" hidden="1" customHeight="1" x14ac:dyDescent="0.25">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6:29" ht="12.75" hidden="1" customHeight="1" x14ac:dyDescent="0.25">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6:29" ht="12.75" hidden="1" customHeight="1" x14ac:dyDescent="0.25">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6:29" ht="12.75" hidden="1" customHeight="1" x14ac:dyDescent="0.25">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6:29" ht="12.75" hidden="1" customHeight="1" x14ac:dyDescent="0.25">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6:29" ht="12.75" hidden="1" customHeight="1" x14ac:dyDescent="0.25">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6:29" ht="12.75" hidden="1" customHeight="1" x14ac:dyDescent="0.25">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6:29" ht="12.75" hidden="1" customHeight="1" x14ac:dyDescent="0.25">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6:29" ht="12.75" hidden="1" customHeight="1" x14ac:dyDescent="0.25">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6:29" ht="12.75" hidden="1" customHeight="1" x14ac:dyDescent="0.25">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6:29" ht="12.75" hidden="1" customHeight="1" x14ac:dyDescent="0.25">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6:29" ht="12.75" hidden="1" customHeight="1" x14ac:dyDescent="0.25">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6:29" ht="12.75" hidden="1" customHeight="1" x14ac:dyDescent="0.25">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6:29" ht="12.75" hidden="1" customHeight="1" x14ac:dyDescent="0.25">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6:29" ht="12.75" hidden="1" customHeight="1" x14ac:dyDescent="0.25">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6:29" ht="12.75" hidden="1" customHeight="1" x14ac:dyDescent="0.25">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6:29" ht="12.75" hidden="1" customHeight="1" x14ac:dyDescent="0.25">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6:29" ht="12.75" hidden="1" customHeight="1" x14ac:dyDescent="0.25">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6:29" ht="12.75" hidden="1" customHeight="1" x14ac:dyDescent="0.25">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6:29" ht="12.75" hidden="1" customHeight="1" x14ac:dyDescent="0.25">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6:29" ht="12.75" hidden="1" customHeight="1" x14ac:dyDescent="0.25">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6:29" ht="12.75" hidden="1" customHeight="1" x14ac:dyDescent="0.25">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6:29" ht="12.75" hidden="1" customHeight="1" x14ac:dyDescent="0.25">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6:29" ht="12.75" hidden="1" customHeight="1" x14ac:dyDescent="0.25">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6:29" ht="12.75" hidden="1" customHeight="1" x14ac:dyDescent="0.25">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6:29" ht="12.75" hidden="1" customHeight="1" x14ac:dyDescent="0.25">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6:29" ht="12.75" hidden="1" customHeight="1" x14ac:dyDescent="0.25">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6:29" ht="12.75" hidden="1" customHeight="1" x14ac:dyDescent="0.25">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6:29" ht="12.75" hidden="1" customHeight="1" x14ac:dyDescent="0.25">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6:29" ht="12.75" hidden="1" customHeight="1" x14ac:dyDescent="0.25">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6:29" ht="12.75" hidden="1" customHeight="1" x14ac:dyDescent="0.25">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6:29" ht="12.75" hidden="1" customHeight="1" x14ac:dyDescent="0.25">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6:29" ht="12.75" hidden="1" customHeight="1" x14ac:dyDescent="0.25">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6:29" ht="12.75" hidden="1" customHeight="1" x14ac:dyDescent="0.25">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6:29" ht="12.75" hidden="1" customHeight="1" x14ac:dyDescent="0.25">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6:29" ht="12.75" hidden="1" customHeight="1" x14ac:dyDescent="0.25">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6:29" ht="12.75" hidden="1" customHeight="1" x14ac:dyDescent="0.25">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6:29" ht="12.75" hidden="1" customHeight="1" x14ac:dyDescent="0.25">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6:29" ht="12.75" hidden="1" customHeight="1" x14ac:dyDescent="0.25">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6:29" ht="12.75" hidden="1" customHeight="1" x14ac:dyDescent="0.25">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6:29" ht="12.75" hidden="1" customHeight="1" x14ac:dyDescent="0.25">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6:29" ht="12.75" hidden="1" customHeight="1" x14ac:dyDescent="0.25">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6:29" ht="12.75" hidden="1" customHeight="1" x14ac:dyDescent="0.25">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6:29" ht="12.75" hidden="1" customHeight="1" x14ac:dyDescent="0.25">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6:29" ht="12.75" hidden="1" customHeight="1" x14ac:dyDescent="0.25">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6:29" ht="12.75" hidden="1" customHeight="1" x14ac:dyDescent="0.25">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6:29" ht="12.75" hidden="1" customHeight="1" x14ac:dyDescent="0.25">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6:29" ht="12.75" hidden="1" customHeight="1" x14ac:dyDescent="0.25">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6:29" ht="12.75" hidden="1" customHeight="1" x14ac:dyDescent="0.25">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6:29" ht="12.75" hidden="1" customHeight="1" x14ac:dyDescent="0.25">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6:29" ht="12.75" hidden="1" customHeight="1" x14ac:dyDescent="0.25">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6:29" ht="12.75" hidden="1" customHeight="1" x14ac:dyDescent="0.25">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6:29" ht="12.75" hidden="1" customHeight="1" x14ac:dyDescent="0.25">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6:29" ht="12.75" hidden="1" customHeight="1" x14ac:dyDescent="0.25">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6:29" ht="12.75" hidden="1" customHeight="1" x14ac:dyDescent="0.25">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6:29" ht="12.75" hidden="1" customHeight="1" x14ac:dyDescent="0.25">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6:29" ht="12.75" hidden="1" customHeight="1" x14ac:dyDescent="0.25">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6:29" ht="12.75" hidden="1" customHeight="1" x14ac:dyDescent="0.25">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6:29" ht="12.75" hidden="1" customHeight="1" x14ac:dyDescent="0.25">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6:29" ht="12.75" hidden="1" customHeight="1" x14ac:dyDescent="0.25">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6:29" ht="12.75" hidden="1" customHeight="1" x14ac:dyDescent="0.25">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6:29" ht="12.75" hidden="1" customHeight="1" x14ac:dyDescent="0.25">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6:29" ht="12.75" hidden="1" customHeight="1" x14ac:dyDescent="0.25">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6:29" ht="12.75" hidden="1" customHeight="1" x14ac:dyDescent="0.25">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6:29" ht="12.75" hidden="1" customHeight="1" x14ac:dyDescent="0.25">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6:29" ht="12.75" hidden="1" customHeight="1" x14ac:dyDescent="0.25">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6:29" ht="12.75" hidden="1" customHeight="1" x14ac:dyDescent="0.25">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6:29" ht="12.75" hidden="1" customHeight="1" x14ac:dyDescent="0.25">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6:29" ht="12.75" hidden="1" customHeight="1" x14ac:dyDescent="0.25">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6:29" ht="12.75" hidden="1" customHeight="1" x14ac:dyDescent="0.25">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6:29" ht="12.75" hidden="1" customHeight="1" x14ac:dyDescent="0.25">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6:29" ht="12.75" hidden="1" customHeight="1" x14ac:dyDescent="0.25">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6:29" ht="12.75" hidden="1" customHeight="1" x14ac:dyDescent="0.25">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6:29" ht="12.75" hidden="1" customHeight="1" x14ac:dyDescent="0.25">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6:29" ht="12.75" hidden="1" customHeight="1" x14ac:dyDescent="0.25">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6:29" ht="12.75" hidden="1" customHeight="1" x14ac:dyDescent="0.25">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6:29" ht="12.75" hidden="1" customHeight="1" x14ac:dyDescent="0.25">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6:29" ht="12.75" hidden="1" customHeight="1" x14ac:dyDescent="0.25">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6:29" ht="12.75" hidden="1" customHeight="1" x14ac:dyDescent="0.25">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6:29" ht="12.75" hidden="1" customHeight="1" x14ac:dyDescent="0.25">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6:29" ht="12.75" hidden="1" customHeight="1" x14ac:dyDescent="0.25">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6:29" ht="12.75" hidden="1" customHeight="1" x14ac:dyDescent="0.25">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6:29" ht="12.75" hidden="1" customHeight="1" x14ac:dyDescent="0.25">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6:29" ht="12.75" hidden="1" customHeight="1" x14ac:dyDescent="0.25">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6:29" ht="12.75" hidden="1" customHeight="1" x14ac:dyDescent="0.25">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6:29" ht="12.75" hidden="1" customHeight="1" x14ac:dyDescent="0.25">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6:29" ht="12.75" hidden="1" customHeight="1" x14ac:dyDescent="0.25">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6:29" ht="12.75" hidden="1" customHeight="1" x14ac:dyDescent="0.25">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6:29" ht="12.75" hidden="1" customHeight="1" x14ac:dyDescent="0.25">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6:29" ht="12.75" hidden="1" customHeight="1" x14ac:dyDescent="0.25">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6:29" ht="12.75" hidden="1" customHeight="1" x14ac:dyDescent="0.25">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6:29" ht="12.75" hidden="1" customHeight="1" x14ac:dyDescent="0.25">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6:29" ht="12.75" hidden="1" customHeight="1" x14ac:dyDescent="0.25">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6:29" ht="12.75" hidden="1" customHeight="1" x14ac:dyDescent="0.25">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6:29" ht="12.75" hidden="1" customHeight="1" x14ac:dyDescent="0.25">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6:29" ht="12.75" hidden="1" customHeight="1" x14ac:dyDescent="0.25">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6:29" ht="12.75" hidden="1" customHeight="1" x14ac:dyDescent="0.25">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6:29" ht="12.75" hidden="1" customHeight="1" x14ac:dyDescent="0.25">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6:29" ht="12.75" hidden="1" customHeight="1" x14ac:dyDescent="0.25">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6:29" ht="12.75" hidden="1" customHeight="1" x14ac:dyDescent="0.25">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6:29" ht="12.75" hidden="1" customHeight="1" x14ac:dyDescent="0.25">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6:29" ht="12.75" hidden="1" customHeight="1" x14ac:dyDescent="0.25">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6:29" ht="12.75" hidden="1" customHeight="1" x14ac:dyDescent="0.25">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6:29" ht="12.75" hidden="1" customHeight="1" x14ac:dyDescent="0.25">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6:29" ht="12.75" hidden="1" customHeight="1" x14ac:dyDescent="0.25">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6:29" ht="12.75" hidden="1" customHeight="1" x14ac:dyDescent="0.25">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6:29" ht="12.75" hidden="1" customHeight="1" x14ac:dyDescent="0.25">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6:29" ht="12.75" hidden="1" customHeight="1" x14ac:dyDescent="0.25">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6:29" ht="12.75" hidden="1" customHeight="1" x14ac:dyDescent="0.25">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6:29" ht="12.75" hidden="1" customHeight="1" x14ac:dyDescent="0.25">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6:29" ht="12.75" hidden="1" customHeight="1" x14ac:dyDescent="0.25">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6:29" ht="12.75" hidden="1" customHeight="1" x14ac:dyDescent="0.25">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6:29" ht="12.75" hidden="1" customHeight="1" x14ac:dyDescent="0.25">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6:29" ht="12.75" hidden="1" customHeight="1" x14ac:dyDescent="0.25">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6:29" ht="12.75" hidden="1" customHeight="1" x14ac:dyDescent="0.25">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6:29" ht="12.75" hidden="1" customHeight="1" x14ac:dyDescent="0.25">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6:29" ht="12.75" hidden="1" customHeight="1" x14ac:dyDescent="0.25">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6:29" ht="12.75" hidden="1" customHeight="1" x14ac:dyDescent="0.25">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6:29" ht="12.75" hidden="1" customHeight="1" x14ac:dyDescent="0.25">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6:29" ht="12.75" hidden="1" customHeight="1" x14ac:dyDescent="0.25">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6:29" ht="12.75" hidden="1" customHeight="1" x14ac:dyDescent="0.25">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6:29" ht="12.75" hidden="1" customHeight="1" x14ac:dyDescent="0.25">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6:29" ht="12.75" hidden="1" customHeight="1" x14ac:dyDescent="0.25">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6:29" ht="12.75" hidden="1" customHeight="1" x14ac:dyDescent="0.25">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6:29" ht="12.75" hidden="1" customHeight="1" x14ac:dyDescent="0.25">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6:29" ht="12.75" hidden="1" customHeight="1" x14ac:dyDescent="0.25">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6:29" ht="12.75" hidden="1" customHeight="1" x14ac:dyDescent="0.25">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6:29" ht="12.75" hidden="1" customHeight="1" x14ac:dyDescent="0.25">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6:29" ht="12.75" hidden="1" customHeight="1" x14ac:dyDescent="0.25">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6:29" ht="12.75" hidden="1" customHeight="1" x14ac:dyDescent="0.25">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6:29" ht="12.75" hidden="1" customHeight="1" x14ac:dyDescent="0.25">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6:29" ht="12.75" hidden="1" customHeight="1" x14ac:dyDescent="0.25">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6:29" ht="12.75" hidden="1" customHeight="1" x14ac:dyDescent="0.25">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6:29" ht="12.75" hidden="1" customHeight="1" x14ac:dyDescent="0.25">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6:29" ht="12.75" hidden="1" customHeight="1" x14ac:dyDescent="0.25">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6:29" ht="12.75" hidden="1" customHeight="1" x14ac:dyDescent="0.25">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6:29" ht="12.75" hidden="1" customHeight="1" x14ac:dyDescent="0.25">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6:29" ht="12.75" hidden="1" customHeight="1" x14ac:dyDescent="0.25">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6:29" ht="12.75" hidden="1" customHeight="1" x14ac:dyDescent="0.25">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6:29" ht="12.75" hidden="1" customHeight="1" x14ac:dyDescent="0.25">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6:29" ht="12.75" hidden="1" customHeight="1" x14ac:dyDescent="0.25">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6:29" ht="12.75" hidden="1" customHeight="1" x14ac:dyDescent="0.25">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6:29" ht="12.75" hidden="1" customHeight="1" x14ac:dyDescent="0.25">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6:29" ht="12.75" hidden="1" customHeight="1" x14ac:dyDescent="0.25">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6:29" ht="12.75" hidden="1" customHeight="1" x14ac:dyDescent="0.25">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6:29" ht="12.75" hidden="1" customHeight="1" x14ac:dyDescent="0.25">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6:29" ht="12.75" hidden="1" customHeight="1" x14ac:dyDescent="0.25">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6:29" ht="12.75" hidden="1" customHeight="1" x14ac:dyDescent="0.25">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6:29" ht="12.75" hidden="1" customHeight="1" x14ac:dyDescent="0.25">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6:29" ht="12.75" hidden="1" customHeight="1" x14ac:dyDescent="0.25">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6:29" ht="12.75" hidden="1" customHeight="1" x14ac:dyDescent="0.25">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6:29" ht="12.75" hidden="1" customHeight="1" x14ac:dyDescent="0.25">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6:29" ht="12.75" hidden="1" customHeight="1" x14ac:dyDescent="0.25">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6:29" ht="12.75" hidden="1" customHeight="1" x14ac:dyDescent="0.25">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6:29" ht="12.75" hidden="1" customHeight="1" x14ac:dyDescent="0.25">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6:29" ht="12.75" hidden="1" customHeight="1" x14ac:dyDescent="0.25">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6:29" ht="12.75" hidden="1" customHeight="1" x14ac:dyDescent="0.25">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6:29" ht="12.75" hidden="1" customHeight="1" x14ac:dyDescent="0.25">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6:29" ht="12.75" hidden="1" customHeight="1" x14ac:dyDescent="0.25">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6:29" ht="12.75" hidden="1" customHeight="1" x14ac:dyDescent="0.25">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6:29" ht="12.75" hidden="1" customHeight="1" x14ac:dyDescent="0.25">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6:29" ht="12.75" hidden="1" customHeight="1" x14ac:dyDescent="0.25">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6:29" ht="12.75" hidden="1" customHeight="1" x14ac:dyDescent="0.25">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6:29" ht="12.75" hidden="1" customHeight="1" x14ac:dyDescent="0.25">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6:29" ht="12.75" hidden="1" customHeight="1" x14ac:dyDescent="0.25">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6:29" ht="12.75" hidden="1" customHeight="1" x14ac:dyDescent="0.25">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6:29" ht="12.75" hidden="1" customHeight="1" x14ac:dyDescent="0.25">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6:29" ht="12.75" hidden="1" customHeight="1" x14ac:dyDescent="0.25">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6:29" ht="12.75" hidden="1" customHeight="1" x14ac:dyDescent="0.25">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6:29" ht="12.75" hidden="1" customHeight="1" x14ac:dyDescent="0.25">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6:29" ht="12.75" hidden="1" customHeight="1" x14ac:dyDescent="0.25">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6:29" ht="12.75" hidden="1" customHeight="1" x14ac:dyDescent="0.25">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6:29" ht="12.75" hidden="1" customHeight="1" x14ac:dyDescent="0.25">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6:29" ht="12.75" hidden="1" customHeight="1" x14ac:dyDescent="0.25">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6:29" ht="12.75" hidden="1" customHeight="1" x14ac:dyDescent="0.25">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6:29" ht="12.75" hidden="1" customHeight="1" x14ac:dyDescent="0.25">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6:29" ht="12.75" hidden="1" customHeight="1" x14ac:dyDescent="0.25">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6:29" ht="12.75" hidden="1" customHeight="1" x14ac:dyDescent="0.25">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6:29" ht="12.75" hidden="1" customHeight="1" x14ac:dyDescent="0.25">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6:29" ht="12.75" hidden="1" customHeight="1" x14ac:dyDescent="0.25">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6:29" ht="12.75" hidden="1" customHeight="1" x14ac:dyDescent="0.25">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6:29" ht="12.75" hidden="1" customHeight="1" x14ac:dyDescent="0.25">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6:29" ht="12.75" hidden="1" customHeight="1" x14ac:dyDescent="0.25">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6:29" ht="12.75" hidden="1" customHeight="1" x14ac:dyDescent="0.25">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6:29" ht="12.75" hidden="1" customHeight="1" x14ac:dyDescent="0.25">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6:29" ht="12.75" hidden="1" customHeight="1" x14ac:dyDescent="0.25">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6:29" ht="12.75" hidden="1" customHeight="1" x14ac:dyDescent="0.25">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6:29" ht="12.75" hidden="1" customHeight="1" x14ac:dyDescent="0.25">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6:29" ht="12.75" hidden="1" customHeight="1" x14ac:dyDescent="0.25">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6:29" ht="12.75" hidden="1" customHeight="1" x14ac:dyDescent="0.25">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6:29" ht="12.75" hidden="1" customHeight="1" x14ac:dyDescent="0.25">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6:29" ht="12.75" hidden="1" customHeight="1" x14ac:dyDescent="0.25">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6:29" ht="12.75" hidden="1" customHeight="1" x14ac:dyDescent="0.25">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6:29" ht="12.75" hidden="1" customHeight="1" x14ac:dyDescent="0.25">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6:29" ht="12.75" hidden="1" customHeight="1" x14ac:dyDescent="0.25">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6:29" ht="12.75" hidden="1" customHeight="1" x14ac:dyDescent="0.25">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6:29" ht="12.75" hidden="1" customHeight="1" x14ac:dyDescent="0.25">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6:29" ht="12.75" hidden="1" customHeight="1" x14ac:dyDescent="0.25">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6:29" ht="12.75" hidden="1" customHeight="1" x14ac:dyDescent="0.25">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6:29" ht="12.75" hidden="1" customHeight="1" x14ac:dyDescent="0.25">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6:29" ht="12.75" hidden="1" customHeight="1" x14ac:dyDescent="0.25">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6:29" ht="12.75" hidden="1" customHeight="1" x14ac:dyDescent="0.25">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6:29" ht="12.75" hidden="1" customHeight="1" x14ac:dyDescent="0.25">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6:29" ht="12.75" hidden="1" customHeight="1" x14ac:dyDescent="0.25">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6:29" ht="12.75" hidden="1" customHeight="1" x14ac:dyDescent="0.25">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6:29" ht="12.75" hidden="1" customHeight="1" x14ac:dyDescent="0.25">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6:29" ht="12.75" hidden="1" customHeight="1" x14ac:dyDescent="0.25">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6:29" ht="12.75" hidden="1" customHeight="1" x14ac:dyDescent="0.25">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6:29" ht="12.75" hidden="1" customHeight="1" x14ac:dyDescent="0.25">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6:29" ht="12.75" hidden="1" customHeight="1" x14ac:dyDescent="0.25">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6:29" ht="12.75" hidden="1" customHeight="1" x14ac:dyDescent="0.25">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6:29" ht="12.75" hidden="1" customHeight="1" x14ac:dyDescent="0.25">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6:29" ht="12.75" hidden="1" customHeight="1" x14ac:dyDescent="0.25">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6:29" ht="12.75" hidden="1" customHeight="1" x14ac:dyDescent="0.25">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6:29" ht="12.75" hidden="1" customHeight="1" x14ac:dyDescent="0.25">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6:29" ht="12.75" hidden="1" customHeight="1" x14ac:dyDescent="0.25">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6:29" ht="12.75" hidden="1" customHeight="1" x14ac:dyDescent="0.25">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6:29" ht="12.75" hidden="1" customHeight="1" x14ac:dyDescent="0.25">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6:29" ht="12.75" hidden="1" customHeight="1" x14ac:dyDescent="0.25">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6:29" ht="12.75" hidden="1" customHeight="1" x14ac:dyDescent="0.25">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6:29" ht="12.75" hidden="1" customHeight="1" x14ac:dyDescent="0.25">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6:29" ht="12.75" hidden="1" customHeight="1" x14ac:dyDescent="0.25">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6:29" ht="12.75" hidden="1" customHeight="1" x14ac:dyDescent="0.25">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6:29" ht="12.75" hidden="1" customHeight="1" x14ac:dyDescent="0.25">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6:29" ht="12.75" hidden="1" customHeight="1" x14ac:dyDescent="0.25">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6:29" ht="12.75" hidden="1" customHeight="1" x14ac:dyDescent="0.25">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6:29" ht="12.75" hidden="1" customHeight="1" x14ac:dyDescent="0.25">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6:29" ht="12.75" hidden="1" customHeight="1" x14ac:dyDescent="0.25">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6:29" ht="12.75" hidden="1" customHeight="1" x14ac:dyDescent="0.25">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6:29" ht="12.75" hidden="1" customHeight="1" x14ac:dyDescent="0.25">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6:29" ht="12.75" hidden="1" customHeight="1" x14ac:dyDescent="0.25">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6:29" ht="12.75" hidden="1" customHeight="1" x14ac:dyDescent="0.25">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6:29" ht="12.75" hidden="1" customHeight="1" x14ac:dyDescent="0.25">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6:29" ht="12.75" hidden="1" customHeight="1" x14ac:dyDescent="0.25">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6:29" ht="12.75" hidden="1" customHeight="1" x14ac:dyDescent="0.25">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6:29" ht="12.75" hidden="1" customHeight="1" x14ac:dyDescent="0.25">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6:29" ht="12.75" hidden="1" customHeight="1" x14ac:dyDescent="0.25">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6:29" ht="12.75" hidden="1" customHeight="1" x14ac:dyDescent="0.25">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6:29" ht="12.75" hidden="1" customHeight="1" x14ac:dyDescent="0.25">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6:29" ht="12.75" hidden="1" customHeight="1" x14ac:dyDescent="0.25">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6:29" ht="12.75" hidden="1" customHeight="1" x14ac:dyDescent="0.25">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6:29" ht="12.75" hidden="1" customHeight="1" x14ac:dyDescent="0.25">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6:29" ht="12.75" hidden="1" customHeight="1" x14ac:dyDescent="0.25">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6:29" ht="12.75" hidden="1" customHeight="1" x14ac:dyDescent="0.25">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6:29" ht="12.75" hidden="1" customHeight="1" x14ac:dyDescent="0.25">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6:29" ht="12.75" hidden="1" customHeight="1" x14ac:dyDescent="0.25">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6:29" ht="12.75" hidden="1" customHeight="1" x14ac:dyDescent="0.25">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6:29" ht="12.75" hidden="1" customHeight="1" x14ac:dyDescent="0.25">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6:29" ht="12.75" hidden="1" customHeight="1" x14ac:dyDescent="0.25">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6:29" ht="12.75" hidden="1" customHeight="1" x14ac:dyDescent="0.25">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6:29" ht="12.75" hidden="1" customHeight="1" x14ac:dyDescent="0.25">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6:29" ht="12.75" hidden="1" customHeight="1" x14ac:dyDescent="0.25">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6:29" ht="12.75" hidden="1" customHeight="1" x14ac:dyDescent="0.25">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6:29" ht="12.75" hidden="1" customHeight="1" x14ac:dyDescent="0.25">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6:29" ht="12.75" hidden="1" customHeight="1" x14ac:dyDescent="0.25">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6:29" ht="12.75" hidden="1" customHeight="1" x14ac:dyDescent="0.25">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6:29" ht="12.75" hidden="1" customHeight="1" x14ac:dyDescent="0.25">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6:29" ht="12.75" hidden="1" customHeight="1" x14ac:dyDescent="0.25">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6:29" ht="12.75" hidden="1" customHeight="1" x14ac:dyDescent="0.25">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6:29" ht="12.75" hidden="1" customHeight="1" x14ac:dyDescent="0.25">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6:29" ht="12.75" hidden="1" customHeight="1" x14ac:dyDescent="0.25">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6:29" ht="12.75" hidden="1" customHeight="1" x14ac:dyDescent="0.25">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6:29" ht="12.75" hidden="1" customHeight="1" x14ac:dyDescent="0.25">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6:29" ht="12.75" hidden="1" customHeight="1" x14ac:dyDescent="0.25">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6:29" ht="12.75" hidden="1" customHeight="1" x14ac:dyDescent="0.25">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6:29" ht="12.75" hidden="1" customHeight="1" x14ac:dyDescent="0.25">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6:29" ht="12.75" hidden="1" customHeight="1" x14ac:dyDescent="0.25">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6:29" ht="12.75" hidden="1" customHeight="1" x14ac:dyDescent="0.25">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6:29" ht="12.75" hidden="1" customHeight="1" x14ac:dyDescent="0.25">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6:29" ht="12.75" hidden="1" customHeight="1" x14ac:dyDescent="0.25">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6:29" ht="12.75" hidden="1" customHeight="1" x14ac:dyDescent="0.25">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6:29" ht="12.75" hidden="1" customHeight="1" x14ac:dyDescent="0.25">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6:29" ht="12.75" hidden="1" customHeight="1" x14ac:dyDescent="0.25">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6:29" ht="12.75" hidden="1" customHeight="1" x14ac:dyDescent="0.25">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6:29" ht="12.75" hidden="1" customHeight="1" x14ac:dyDescent="0.25">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6:29" ht="12.75" hidden="1" customHeight="1" x14ac:dyDescent="0.25">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6:29" ht="12.75" hidden="1" customHeight="1" x14ac:dyDescent="0.25">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6:29" ht="12.75" hidden="1" customHeight="1" x14ac:dyDescent="0.25">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6:29" ht="12.75" hidden="1" customHeight="1" x14ac:dyDescent="0.25">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6:29" ht="12.75" hidden="1" customHeight="1" x14ac:dyDescent="0.25">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6:29" ht="12.75" hidden="1" customHeight="1" x14ac:dyDescent="0.25">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6:29" ht="12.75" hidden="1" customHeight="1" x14ac:dyDescent="0.25">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6:29" ht="12.75" hidden="1" customHeight="1" x14ac:dyDescent="0.25">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6:29" ht="12.75" hidden="1" customHeight="1" x14ac:dyDescent="0.25">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6:29" ht="12.75" hidden="1" customHeight="1" x14ac:dyDescent="0.25">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6:29" ht="12.75" hidden="1" customHeight="1" x14ac:dyDescent="0.25">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6:29" ht="12.75" hidden="1" customHeight="1" x14ac:dyDescent="0.25">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6:29" ht="12.75" hidden="1" customHeight="1" x14ac:dyDescent="0.25">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6:29" ht="12.75" hidden="1" customHeight="1" x14ac:dyDescent="0.25">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6:29" ht="12.75" hidden="1" customHeight="1" x14ac:dyDescent="0.25">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6:29" ht="12.75" hidden="1" customHeight="1" x14ac:dyDescent="0.25">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6:29" ht="12.75" hidden="1" customHeight="1" x14ac:dyDescent="0.25">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6:29" ht="12.75" hidden="1" customHeight="1" x14ac:dyDescent="0.25">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6:29" ht="12.75" hidden="1" customHeight="1" x14ac:dyDescent="0.25">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6:29" ht="12.75" hidden="1" customHeight="1" x14ac:dyDescent="0.25">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6:29" ht="12.75" hidden="1" customHeight="1" x14ac:dyDescent="0.25">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6:29" ht="12.75" hidden="1" customHeight="1" x14ac:dyDescent="0.25">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6:29" ht="12.75" hidden="1" customHeight="1" x14ac:dyDescent="0.25">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6:29" ht="12.75" hidden="1" customHeight="1" x14ac:dyDescent="0.25">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6:29" ht="12.75" hidden="1" customHeight="1" x14ac:dyDescent="0.25">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6:29" ht="12.75" hidden="1" customHeight="1" x14ac:dyDescent="0.25">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6:29" ht="12.75" hidden="1" customHeight="1" x14ac:dyDescent="0.25">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6:29" ht="12.75" hidden="1" customHeight="1" x14ac:dyDescent="0.25">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6:29" ht="12.75" hidden="1" customHeight="1" x14ac:dyDescent="0.25">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6:29" ht="12.75" hidden="1" customHeight="1" x14ac:dyDescent="0.25">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6:29" ht="12.75" hidden="1" customHeight="1" x14ac:dyDescent="0.25">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6:29" ht="12.75" hidden="1" customHeight="1" x14ac:dyDescent="0.25">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6:29" ht="12.75" hidden="1" customHeight="1" x14ac:dyDescent="0.25">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6:29" ht="12.75" hidden="1" customHeight="1" x14ac:dyDescent="0.25">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6:29" ht="12.75" hidden="1" customHeight="1" x14ac:dyDescent="0.25">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6:29" ht="12.75" hidden="1" customHeight="1" x14ac:dyDescent="0.25">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6:29" ht="12.75" hidden="1" customHeight="1" x14ac:dyDescent="0.25">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6:29" ht="12.75" hidden="1" customHeight="1" x14ac:dyDescent="0.25">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6:29" ht="12.75" hidden="1" customHeight="1" x14ac:dyDescent="0.25">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6:29" ht="12.75" hidden="1" customHeight="1" x14ac:dyDescent="0.25">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6:29" ht="12.75" hidden="1" customHeight="1" x14ac:dyDescent="0.25">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6:29" ht="12.75" hidden="1" customHeight="1" x14ac:dyDescent="0.25">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6:29" ht="12.75" hidden="1" customHeight="1" x14ac:dyDescent="0.25">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6:29" ht="12.75" hidden="1" customHeight="1" x14ac:dyDescent="0.25">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6:29" ht="12.75" hidden="1" customHeight="1" x14ac:dyDescent="0.25">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6:29" ht="12.75" hidden="1" customHeight="1" x14ac:dyDescent="0.25">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6:29" ht="12.75" hidden="1" customHeight="1" x14ac:dyDescent="0.25">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6:29" ht="12.75" hidden="1" customHeight="1" x14ac:dyDescent="0.25">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6:29" ht="12.75" hidden="1" customHeight="1" x14ac:dyDescent="0.25">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6:29" ht="12.75" hidden="1" customHeight="1" x14ac:dyDescent="0.25">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6:29" ht="12.75" hidden="1" customHeight="1" x14ac:dyDescent="0.25">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6:29" ht="12.75" hidden="1" customHeight="1" x14ac:dyDescent="0.25">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6:29" ht="12.75" hidden="1" customHeight="1" x14ac:dyDescent="0.25">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6:29" ht="12.75" hidden="1" customHeight="1" x14ac:dyDescent="0.25">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6:29" ht="12.75" hidden="1" customHeight="1" x14ac:dyDescent="0.25">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6:29" ht="12.75" hidden="1" customHeight="1" x14ac:dyDescent="0.25">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6:29" ht="12.75" hidden="1" customHeight="1" x14ac:dyDescent="0.25">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6:29" ht="12.75" hidden="1" customHeight="1" x14ac:dyDescent="0.25">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6:29" ht="12.75" hidden="1" customHeight="1" x14ac:dyDescent="0.25">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6:29" ht="12.75" hidden="1" customHeight="1" x14ac:dyDescent="0.25">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6:29" ht="12.75" hidden="1" customHeight="1" x14ac:dyDescent="0.25">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6:29" ht="12.75" hidden="1" customHeight="1" x14ac:dyDescent="0.25">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6:29" ht="12.75" hidden="1" customHeight="1" x14ac:dyDescent="0.25">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6:29" ht="12.75" hidden="1" customHeight="1" x14ac:dyDescent="0.25">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6:29" ht="12.75" hidden="1" customHeight="1" x14ac:dyDescent="0.25">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6:29" ht="12.75" hidden="1" customHeight="1" x14ac:dyDescent="0.25">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6:29" ht="12.75" hidden="1" customHeight="1" x14ac:dyDescent="0.25">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6:29" ht="12.75" hidden="1" customHeight="1" x14ac:dyDescent="0.25">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6:29" ht="12.75" hidden="1" customHeight="1" x14ac:dyDescent="0.25">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6:29" ht="12.75" hidden="1" customHeight="1" x14ac:dyDescent="0.25">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6:29" ht="12.75" hidden="1" customHeight="1" x14ac:dyDescent="0.25">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6:29" ht="12.75" hidden="1" customHeight="1" x14ac:dyDescent="0.25">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6:29" ht="12.75" hidden="1" customHeight="1" x14ac:dyDescent="0.25">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6:29" ht="12.75" hidden="1" customHeight="1" x14ac:dyDescent="0.25">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6:29" ht="12.75" hidden="1" customHeight="1" x14ac:dyDescent="0.25">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6:29" ht="12.75" hidden="1" customHeight="1" x14ac:dyDescent="0.25">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6:29" ht="12.75" hidden="1" customHeight="1" x14ac:dyDescent="0.25">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6:29" ht="12.75" hidden="1" customHeight="1" x14ac:dyDescent="0.25">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6:29" ht="12.75" hidden="1" customHeight="1" x14ac:dyDescent="0.25">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6:29" ht="12.75" hidden="1" customHeight="1" x14ac:dyDescent="0.25">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6:29" ht="12.75" hidden="1" customHeight="1" x14ac:dyDescent="0.25">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6:29" ht="12.75" hidden="1" customHeight="1" x14ac:dyDescent="0.25">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6:29" ht="12.75" hidden="1" customHeight="1" x14ac:dyDescent="0.25">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6:29" ht="12.75" hidden="1" customHeight="1" x14ac:dyDescent="0.25">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6:29" ht="12.75" hidden="1" customHeight="1" x14ac:dyDescent="0.25">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6:29" ht="12.75" hidden="1" customHeight="1" x14ac:dyDescent="0.25">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6:29" ht="12.75" hidden="1" customHeight="1" x14ac:dyDescent="0.25">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6:29" ht="12.75" hidden="1" customHeight="1" x14ac:dyDescent="0.25">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6:29" ht="12.75" hidden="1" customHeight="1" x14ac:dyDescent="0.25">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6:29" ht="12.75" hidden="1" customHeight="1" x14ac:dyDescent="0.25">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6:29" ht="12.75" hidden="1" customHeight="1" x14ac:dyDescent="0.25">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6:29" ht="12.75" hidden="1" customHeight="1" x14ac:dyDescent="0.25">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6:29" ht="12.75" hidden="1" customHeight="1" x14ac:dyDescent="0.25">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6:29" ht="12.75" hidden="1" customHeight="1" x14ac:dyDescent="0.25">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6:29" ht="12.75" hidden="1" customHeight="1" x14ac:dyDescent="0.25">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6:29" ht="12.75" hidden="1" customHeight="1" x14ac:dyDescent="0.25">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6:29" ht="12.75" hidden="1" customHeight="1" x14ac:dyDescent="0.25">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6:29" ht="12.75" hidden="1" customHeight="1" x14ac:dyDescent="0.25">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6:29" ht="12.75" hidden="1" customHeight="1" x14ac:dyDescent="0.25">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6:29" ht="12.75" hidden="1" customHeight="1" x14ac:dyDescent="0.25">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6:29" ht="12.75" hidden="1" customHeight="1" x14ac:dyDescent="0.25">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6:29" ht="12.75" hidden="1" customHeight="1" x14ac:dyDescent="0.25">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6:29" ht="12.75" hidden="1" customHeight="1" x14ac:dyDescent="0.25">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6:29" ht="12.75" hidden="1" customHeight="1" x14ac:dyDescent="0.25">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6:29" ht="12.75" hidden="1" customHeight="1" x14ac:dyDescent="0.25">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6:29" ht="12.75" hidden="1" customHeight="1" x14ac:dyDescent="0.25">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6:29" ht="12.75" hidden="1" customHeight="1" x14ac:dyDescent="0.25">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6:29" ht="12.75" hidden="1" customHeight="1" x14ac:dyDescent="0.25">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6:29" ht="12.75" hidden="1" customHeight="1" x14ac:dyDescent="0.25">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6:29" ht="12.75" hidden="1" customHeight="1" x14ac:dyDescent="0.25">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6:29" ht="12.75" hidden="1" customHeight="1" x14ac:dyDescent="0.25">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6:29" ht="12.75" hidden="1" customHeight="1" x14ac:dyDescent="0.25">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6:29" ht="12.75" hidden="1" customHeight="1" x14ac:dyDescent="0.25">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6:29" ht="12.75" hidden="1" customHeight="1" x14ac:dyDescent="0.25">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6:29" ht="12.75" hidden="1" customHeight="1" x14ac:dyDescent="0.25">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6:29" ht="12.75" hidden="1" customHeight="1" x14ac:dyDescent="0.25">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6:29" ht="12.75" hidden="1" customHeight="1" x14ac:dyDescent="0.25">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6:29" ht="12.75" hidden="1" customHeight="1" x14ac:dyDescent="0.25">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6:29" ht="12.75" hidden="1" customHeight="1" x14ac:dyDescent="0.25">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6:29" ht="12.75" hidden="1" customHeight="1" x14ac:dyDescent="0.25">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6:29" ht="12.75" hidden="1" customHeight="1" x14ac:dyDescent="0.25">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6:29" ht="12.75" hidden="1" customHeight="1" x14ac:dyDescent="0.25">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6:29" ht="12.75" hidden="1" customHeight="1" x14ac:dyDescent="0.25">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6:29" ht="12.75" hidden="1" customHeight="1" x14ac:dyDescent="0.25">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6:29" ht="12.75" hidden="1" customHeight="1" x14ac:dyDescent="0.25">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6:29" ht="12.75" hidden="1" customHeight="1" x14ac:dyDescent="0.25">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6:29" ht="12.75" hidden="1" customHeight="1" x14ac:dyDescent="0.25">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6:29" ht="12.75" hidden="1" customHeight="1" x14ac:dyDescent="0.25">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6:29" ht="12.75" hidden="1" customHeight="1" x14ac:dyDescent="0.25">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6:29" ht="12.75" hidden="1" customHeight="1" x14ac:dyDescent="0.25">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6:29" ht="12.75" hidden="1" customHeight="1" x14ac:dyDescent="0.25">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6:29" ht="12.75" hidden="1" customHeight="1" x14ac:dyDescent="0.25">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6:29" ht="12.75" hidden="1" customHeight="1" x14ac:dyDescent="0.25">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6:29" ht="12.75" hidden="1" customHeight="1" x14ac:dyDescent="0.25">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6:29" ht="12.75" hidden="1" customHeight="1" x14ac:dyDescent="0.25">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6:29" ht="12.75" hidden="1" customHeight="1" x14ac:dyDescent="0.25">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6:29" ht="12.75" hidden="1" customHeight="1" x14ac:dyDescent="0.25">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6:29" ht="12.75" hidden="1" customHeight="1" x14ac:dyDescent="0.25">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6:29" ht="12.75" hidden="1" customHeight="1" x14ac:dyDescent="0.25">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6:29" ht="12.75" hidden="1" customHeight="1" x14ac:dyDescent="0.25">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6:29" ht="12.75" hidden="1" customHeight="1" x14ac:dyDescent="0.25">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6:29" ht="12.75" hidden="1" customHeight="1" x14ac:dyDescent="0.25">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6:29" ht="12.75" hidden="1" customHeight="1" x14ac:dyDescent="0.25">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6:29" ht="12.75" hidden="1" customHeight="1" x14ac:dyDescent="0.25">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6:29" ht="12.75" hidden="1" customHeight="1" x14ac:dyDescent="0.25">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6:29" ht="12.75" hidden="1" customHeight="1" x14ac:dyDescent="0.25">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6:29" ht="12.75" hidden="1" customHeight="1" x14ac:dyDescent="0.25">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6:29" ht="12.75" hidden="1" customHeight="1" x14ac:dyDescent="0.25">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6:29" ht="12.75" hidden="1" customHeight="1" x14ac:dyDescent="0.25">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6:29" ht="12.75" hidden="1" customHeight="1" x14ac:dyDescent="0.25">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6:29" ht="12.75" hidden="1" customHeight="1" x14ac:dyDescent="0.25">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6:29" ht="12.75" hidden="1" customHeight="1" x14ac:dyDescent="0.25">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6:29" ht="12.75" hidden="1" customHeight="1" x14ac:dyDescent="0.25">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6:29" ht="12.75" hidden="1" customHeight="1" x14ac:dyDescent="0.25">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6:29" ht="12.75" hidden="1" customHeight="1" x14ac:dyDescent="0.25">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6:29" ht="12.75" hidden="1" customHeight="1" x14ac:dyDescent="0.25">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6:29" ht="12.75" hidden="1" customHeight="1" x14ac:dyDescent="0.25">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6:29" ht="12.75" hidden="1" customHeight="1" x14ac:dyDescent="0.25">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6:29" ht="12.75" hidden="1" customHeight="1" x14ac:dyDescent="0.25">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6:29" ht="12.75" hidden="1" customHeight="1" x14ac:dyDescent="0.25">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6:29" ht="12.75" hidden="1" customHeight="1" x14ac:dyDescent="0.25">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6:29" ht="12.75" hidden="1" customHeight="1" x14ac:dyDescent="0.25">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6:29" ht="12.75" hidden="1" customHeight="1" x14ac:dyDescent="0.25">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6:29" ht="12.75" hidden="1" customHeight="1" x14ac:dyDescent="0.25">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6:29" ht="12.75" hidden="1" customHeight="1" x14ac:dyDescent="0.25">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6:29" ht="12.75" hidden="1" customHeight="1" x14ac:dyDescent="0.25">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6:29" ht="12.75" hidden="1" customHeight="1" x14ac:dyDescent="0.25">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6:29" ht="12.75" hidden="1" customHeight="1" x14ac:dyDescent="0.25">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6:29" ht="12.75" hidden="1" customHeight="1" x14ac:dyDescent="0.25">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6:29" ht="12.75" hidden="1" customHeight="1" x14ac:dyDescent="0.25">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6:29" ht="12.75" hidden="1" customHeight="1" x14ac:dyDescent="0.25">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6:29" ht="12.75" hidden="1" customHeight="1" x14ac:dyDescent="0.25">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6:29" ht="12.75" hidden="1" customHeight="1" x14ac:dyDescent="0.25">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6:29" ht="12.75" hidden="1" customHeight="1" x14ac:dyDescent="0.25">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6:29" ht="12.75" hidden="1" customHeight="1" x14ac:dyDescent="0.25">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6:29" ht="12.75" hidden="1" customHeight="1" x14ac:dyDescent="0.25">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6:29" ht="12.75" hidden="1" customHeight="1" x14ac:dyDescent="0.25">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6:29" ht="12.75" hidden="1" customHeight="1" x14ac:dyDescent="0.25">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6:29" ht="12.75" hidden="1" customHeight="1" x14ac:dyDescent="0.25">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6:29" ht="12.75" hidden="1" customHeight="1" x14ac:dyDescent="0.25">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6:29" ht="12.75" hidden="1" customHeight="1" x14ac:dyDescent="0.25">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6:29" ht="12.75" hidden="1" customHeight="1" x14ac:dyDescent="0.25">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6:29" ht="12.75" hidden="1" customHeight="1" x14ac:dyDescent="0.25">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6:29" ht="12.75" hidden="1" customHeight="1" x14ac:dyDescent="0.25">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6:29" ht="12.75" hidden="1" customHeight="1" x14ac:dyDescent="0.25">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6:29" ht="12.75" hidden="1" customHeight="1" x14ac:dyDescent="0.25">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6:29" ht="12.75" hidden="1" customHeight="1" x14ac:dyDescent="0.25">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6:29" ht="12.75" hidden="1" customHeight="1" x14ac:dyDescent="0.25">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6:29" ht="12.75" hidden="1" customHeight="1" x14ac:dyDescent="0.25">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6:29" ht="12.75" hidden="1" customHeight="1" x14ac:dyDescent="0.25">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6:29" ht="12.75" hidden="1" customHeight="1" x14ac:dyDescent="0.25">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6:29" ht="12.75" hidden="1" customHeight="1" x14ac:dyDescent="0.25">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6:29" ht="12.75" hidden="1" customHeight="1" x14ac:dyDescent="0.25">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6:29" ht="12.75" hidden="1" customHeight="1" x14ac:dyDescent="0.25">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6:29" ht="12.75" hidden="1" customHeight="1" x14ac:dyDescent="0.25">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6:29" ht="12.75" hidden="1" customHeight="1" x14ac:dyDescent="0.25">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6:29" ht="12.75" hidden="1" customHeight="1" x14ac:dyDescent="0.25">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6:29" ht="12.75" hidden="1" customHeight="1" x14ac:dyDescent="0.25">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6:29" ht="12.75" hidden="1" customHeight="1" x14ac:dyDescent="0.25">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6:29" ht="12.75" hidden="1" customHeight="1" x14ac:dyDescent="0.25">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6:29" ht="12.75" hidden="1" customHeight="1" x14ac:dyDescent="0.25">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6:29" ht="12.75" hidden="1" customHeight="1" x14ac:dyDescent="0.25">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6:29" ht="12.75" hidden="1" customHeight="1" x14ac:dyDescent="0.25">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6:29" ht="12.75" hidden="1" customHeight="1" x14ac:dyDescent="0.25">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6:29" ht="12.75" hidden="1" customHeight="1" x14ac:dyDescent="0.25">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6:29" ht="12.75" hidden="1" customHeight="1" x14ac:dyDescent="0.25">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6:29" ht="12.75" hidden="1" customHeight="1" x14ac:dyDescent="0.25">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6:29" ht="12.75" hidden="1" customHeight="1" x14ac:dyDescent="0.25">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6:29" ht="12.75" hidden="1" customHeight="1" x14ac:dyDescent="0.25">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6:29" ht="12.75" hidden="1" customHeight="1" x14ac:dyDescent="0.25">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6:29" ht="12.75" hidden="1" customHeight="1" x14ac:dyDescent="0.25">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6:29" ht="12.75" hidden="1" customHeight="1" x14ac:dyDescent="0.25">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6:29" ht="12.75" hidden="1" customHeight="1" x14ac:dyDescent="0.25">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6:29" ht="12.75" hidden="1" customHeight="1" x14ac:dyDescent="0.25">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6:29" ht="12.75" hidden="1" customHeight="1" x14ac:dyDescent="0.25">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6:29" ht="12.75" hidden="1" customHeight="1" x14ac:dyDescent="0.25">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6:29" ht="12.75" hidden="1" customHeight="1" x14ac:dyDescent="0.25">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6:29" ht="12.75" hidden="1" customHeight="1" x14ac:dyDescent="0.25">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6:29" ht="12.75" hidden="1" customHeight="1" x14ac:dyDescent="0.25">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6:29" ht="12.75" hidden="1" customHeight="1" x14ac:dyDescent="0.25">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6:29" ht="12.75" hidden="1" customHeight="1" x14ac:dyDescent="0.25">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6:29" ht="12.75" hidden="1" customHeight="1" x14ac:dyDescent="0.25">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6:29" ht="12.75" hidden="1" customHeight="1" x14ac:dyDescent="0.25">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6:29" ht="12.75" hidden="1" customHeight="1" x14ac:dyDescent="0.25">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6:29" ht="12.75" hidden="1" customHeight="1" x14ac:dyDescent="0.25">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6:29" ht="12.75" hidden="1" customHeight="1" x14ac:dyDescent="0.25">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6:29" ht="12.75" hidden="1" customHeight="1" x14ac:dyDescent="0.25">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6:29" ht="12.75" hidden="1" customHeight="1" x14ac:dyDescent="0.25">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6:29" ht="12.75" hidden="1" customHeight="1" x14ac:dyDescent="0.25">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6:29" ht="12.75" hidden="1" customHeight="1" x14ac:dyDescent="0.25">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6:29" ht="12.75" hidden="1" customHeight="1" x14ac:dyDescent="0.25">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6:29" ht="12.75" hidden="1" customHeight="1" x14ac:dyDescent="0.25">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6:29" ht="12.75" hidden="1" customHeight="1" x14ac:dyDescent="0.25">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6:29" ht="12.75" hidden="1" customHeight="1" x14ac:dyDescent="0.25">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6:29" ht="12.75" hidden="1" customHeight="1" x14ac:dyDescent="0.25">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6:29" ht="12.75" hidden="1" customHeight="1" x14ac:dyDescent="0.25">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6:29" ht="12.75" hidden="1" customHeight="1" x14ac:dyDescent="0.25">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6:29" ht="12.75" hidden="1" customHeight="1" x14ac:dyDescent="0.25">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6:29" ht="12.75" hidden="1" customHeight="1" x14ac:dyDescent="0.25">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6:29" ht="12.75" hidden="1" customHeight="1" x14ac:dyDescent="0.25">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6:29" ht="12.75" hidden="1" customHeight="1" x14ac:dyDescent="0.25">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6:29" ht="12.75" hidden="1" customHeight="1" x14ac:dyDescent="0.25">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6:29" ht="12.75" hidden="1" customHeight="1" x14ac:dyDescent="0.25">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6:29" ht="12.75" hidden="1" customHeight="1" x14ac:dyDescent="0.25">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6:29" ht="12.75" hidden="1" customHeight="1" x14ac:dyDescent="0.25">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6:29" ht="12.75" hidden="1" customHeight="1" x14ac:dyDescent="0.25">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6:29" ht="12.75" hidden="1" customHeight="1" x14ac:dyDescent="0.25">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6:29" ht="12.75" hidden="1" customHeight="1" x14ac:dyDescent="0.25">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6:29" ht="12.75" hidden="1" customHeight="1" x14ac:dyDescent="0.25">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6:29" ht="12.75" hidden="1" customHeight="1" x14ac:dyDescent="0.25">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6:29" ht="12.75" hidden="1" customHeight="1" x14ac:dyDescent="0.25">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6:29" ht="12.75" hidden="1" customHeight="1" x14ac:dyDescent="0.25">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6:29" ht="12.75" hidden="1" customHeight="1" x14ac:dyDescent="0.25">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6:29" ht="12.75" hidden="1" customHeight="1" x14ac:dyDescent="0.25">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6:29" ht="12.75" hidden="1" customHeight="1" x14ac:dyDescent="0.25">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6:29" ht="12.75" hidden="1" customHeight="1" x14ac:dyDescent="0.25">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6:29" ht="12.75" hidden="1" customHeight="1" x14ac:dyDescent="0.25">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6:29" ht="12.75" hidden="1" customHeight="1" x14ac:dyDescent="0.25">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6:29" ht="12.75" hidden="1" customHeight="1" x14ac:dyDescent="0.25">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6:29" ht="12.75" hidden="1" customHeight="1" x14ac:dyDescent="0.25">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6:29" ht="12.75" hidden="1" customHeight="1" x14ac:dyDescent="0.25">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6:29" ht="12.75" hidden="1" customHeight="1" x14ac:dyDescent="0.25">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6:29" ht="12.75" hidden="1" customHeight="1" x14ac:dyDescent="0.25">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6:29" ht="12.75" hidden="1" customHeight="1" x14ac:dyDescent="0.25">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6:29" ht="12.75" hidden="1" customHeight="1" x14ac:dyDescent="0.25">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6:29" ht="12.75" hidden="1" customHeight="1" x14ac:dyDescent="0.25">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6:29" ht="12.75" hidden="1" customHeight="1" x14ac:dyDescent="0.25">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6:29" ht="12.75" hidden="1" customHeight="1" x14ac:dyDescent="0.25">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6:29" ht="12.75" hidden="1" customHeight="1" x14ac:dyDescent="0.25">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6:29" ht="12.75" hidden="1" customHeight="1" x14ac:dyDescent="0.25">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6:29" ht="12.75" hidden="1" customHeight="1" x14ac:dyDescent="0.25">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6:29" ht="12.75" hidden="1" customHeight="1" x14ac:dyDescent="0.25">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6:29" ht="12.75" hidden="1" customHeight="1" x14ac:dyDescent="0.25">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6:29" ht="12.75" hidden="1" customHeight="1" x14ac:dyDescent="0.25">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6:29" ht="12.75" hidden="1" customHeight="1" x14ac:dyDescent="0.25">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6:29" ht="12.75" hidden="1" customHeight="1" x14ac:dyDescent="0.25">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6:29" ht="12.75" hidden="1" customHeight="1" x14ac:dyDescent="0.25">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6:29" ht="12.75" hidden="1" customHeight="1" x14ac:dyDescent="0.25">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6:29" ht="12.75" hidden="1" customHeight="1" x14ac:dyDescent="0.25">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6:29" ht="12.75" hidden="1" customHeight="1" x14ac:dyDescent="0.25">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6:29" ht="12.75" hidden="1" customHeight="1" x14ac:dyDescent="0.25">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6:29" ht="12.75" hidden="1" customHeight="1" x14ac:dyDescent="0.25">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6:29" ht="12.75" hidden="1" customHeight="1" x14ac:dyDescent="0.25">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6:29" ht="12.75" hidden="1" customHeight="1" x14ac:dyDescent="0.25">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6:29" ht="12.75" hidden="1" customHeight="1" x14ac:dyDescent="0.25">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6:29" ht="12.75" hidden="1" customHeight="1" x14ac:dyDescent="0.25">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6:29" ht="12.75" hidden="1" customHeight="1" x14ac:dyDescent="0.25">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6:29" ht="12.75" hidden="1" customHeight="1" x14ac:dyDescent="0.25">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6:29" ht="12.75" hidden="1" customHeight="1" x14ac:dyDescent="0.25">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6:29" ht="12.75" hidden="1" customHeight="1" x14ac:dyDescent="0.25">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6:29" ht="12.75" hidden="1" customHeight="1" x14ac:dyDescent="0.25">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6:29" ht="12.75" hidden="1" customHeight="1" x14ac:dyDescent="0.25">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6:29" ht="12.75" hidden="1" customHeight="1" x14ac:dyDescent="0.25">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6:29" ht="12.75" hidden="1" customHeight="1" x14ac:dyDescent="0.25">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6:29" ht="12.75" hidden="1" customHeight="1" x14ac:dyDescent="0.25">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6:29" ht="12.75" hidden="1" customHeight="1" x14ac:dyDescent="0.25">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6:29" ht="12.75" hidden="1" customHeight="1" x14ac:dyDescent="0.25">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6:29" ht="12.75" hidden="1" customHeight="1" x14ac:dyDescent="0.25">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6:29" ht="12.75" hidden="1" customHeight="1" x14ac:dyDescent="0.25">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6:29" ht="12.75" hidden="1" customHeight="1" x14ac:dyDescent="0.25">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6:29" ht="12.75" hidden="1" customHeight="1" x14ac:dyDescent="0.25">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6:29" ht="12.75" hidden="1" customHeight="1" x14ac:dyDescent="0.25">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6:29" ht="12.75" hidden="1" customHeight="1" x14ac:dyDescent="0.25">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6:29" ht="12.75" hidden="1" customHeight="1" x14ac:dyDescent="0.25">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6:29" ht="12.75" hidden="1" customHeight="1" x14ac:dyDescent="0.25">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6:29" ht="12.75" hidden="1" customHeight="1" x14ac:dyDescent="0.25">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6:29" ht="12.75" hidden="1" customHeight="1" x14ac:dyDescent="0.25">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6:29" ht="12.75" hidden="1" customHeight="1" x14ac:dyDescent="0.25">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6:29" ht="12.75" hidden="1" customHeight="1" x14ac:dyDescent="0.25">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6:29" ht="12.75" hidden="1" customHeight="1" x14ac:dyDescent="0.25">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6:29" ht="12.75" hidden="1" customHeight="1" x14ac:dyDescent="0.25">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6:29" ht="12.75" hidden="1" customHeight="1" x14ac:dyDescent="0.25">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6:29" ht="12.75" hidden="1" customHeight="1" x14ac:dyDescent="0.25">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6:29" ht="12.75" hidden="1" customHeight="1" x14ac:dyDescent="0.25">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6:29" ht="12.75" hidden="1" customHeight="1" x14ac:dyDescent="0.25">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6:29" ht="12.75" hidden="1" customHeight="1" x14ac:dyDescent="0.25">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6:29" ht="12.75" hidden="1" customHeight="1" x14ac:dyDescent="0.25">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6:29" ht="12.75" hidden="1" customHeight="1" x14ac:dyDescent="0.25">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6:29" ht="12.75" hidden="1" customHeight="1" x14ac:dyDescent="0.25">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6:29" ht="12.75" hidden="1" customHeight="1" x14ac:dyDescent="0.25">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6:29" ht="12.75" hidden="1" customHeight="1" x14ac:dyDescent="0.25">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6:29" ht="12.75" hidden="1" customHeight="1" x14ac:dyDescent="0.25">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6:29" ht="12.75" hidden="1" customHeight="1" x14ac:dyDescent="0.25">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6:29" ht="12.75" hidden="1" customHeight="1" x14ac:dyDescent="0.25">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6:29" ht="12.75" hidden="1" customHeight="1" x14ac:dyDescent="0.25">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6:29" ht="12.75" hidden="1" customHeight="1" x14ac:dyDescent="0.25">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6:29" ht="12.75" hidden="1" customHeight="1" x14ac:dyDescent="0.25">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6:29" ht="12.75" hidden="1" customHeight="1" x14ac:dyDescent="0.25">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6:29" ht="12.75" hidden="1" customHeight="1" x14ac:dyDescent="0.25">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6:29" ht="12.75" hidden="1" customHeight="1" x14ac:dyDescent="0.25">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6:29" ht="12.75" hidden="1" customHeight="1" x14ac:dyDescent="0.25">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6:29" ht="12.75" hidden="1" customHeight="1" x14ac:dyDescent="0.25">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6:29" ht="12.75" hidden="1" customHeight="1" x14ac:dyDescent="0.25">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6:29" ht="12.75" hidden="1" customHeight="1" x14ac:dyDescent="0.25">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6:29" ht="12.75" hidden="1" customHeight="1" x14ac:dyDescent="0.25">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6:29" ht="12.75" hidden="1" customHeight="1" x14ac:dyDescent="0.25">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6:29" ht="12.75" hidden="1" customHeight="1" x14ac:dyDescent="0.25">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6:29" ht="12.75" hidden="1" customHeight="1" x14ac:dyDescent="0.25">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6:29" ht="12.75" hidden="1" customHeight="1" x14ac:dyDescent="0.25">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6:29" ht="12.75" hidden="1" customHeight="1" x14ac:dyDescent="0.25">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6:29" ht="12.75" hidden="1" customHeight="1" x14ac:dyDescent="0.25">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6:29" ht="12.75" hidden="1" customHeight="1" x14ac:dyDescent="0.25">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6:29" ht="12.75" hidden="1" customHeight="1" x14ac:dyDescent="0.25">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6:29" ht="12.75" hidden="1" customHeight="1" x14ac:dyDescent="0.25">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6:29" ht="12.75" hidden="1" customHeight="1" x14ac:dyDescent="0.25">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6:29" ht="12.75" hidden="1" customHeight="1" x14ac:dyDescent="0.25">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6:29" ht="12.75" hidden="1" customHeight="1" x14ac:dyDescent="0.25">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6:29" ht="12.75" hidden="1" customHeight="1" x14ac:dyDescent="0.25">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6:29" ht="12.75" hidden="1" customHeight="1" x14ac:dyDescent="0.25">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6:29" ht="12.75" hidden="1" customHeight="1" x14ac:dyDescent="0.25">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6:29" ht="12.75" hidden="1" customHeight="1" x14ac:dyDescent="0.25">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6:29" ht="12.75" hidden="1" customHeight="1" x14ac:dyDescent="0.25">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6:29" ht="12.75" hidden="1" customHeight="1" x14ac:dyDescent="0.25">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6:29" ht="12.75" hidden="1" customHeight="1" x14ac:dyDescent="0.25">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6:29" ht="12.75" hidden="1" customHeight="1" x14ac:dyDescent="0.25">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6:29" ht="12.75" hidden="1" customHeight="1" x14ac:dyDescent="0.25">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6:29" ht="12.75" hidden="1" customHeight="1" x14ac:dyDescent="0.25">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6:29" ht="12.75" hidden="1" customHeight="1" x14ac:dyDescent="0.25">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6:29" ht="12.75" hidden="1" customHeight="1" x14ac:dyDescent="0.25">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6:29" ht="12.75" hidden="1" customHeight="1" x14ac:dyDescent="0.25">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6:29" ht="12.75" hidden="1" customHeight="1" x14ac:dyDescent="0.25">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6:29" ht="12.75" hidden="1" customHeight="1" x14ac:dyDescent="0.25">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6:29" ht="12.75" hidden="1" customHeight="1" x14ac:dyDescent="0.25">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6:29" ht="12.75" hidden="1" customHeight="1" x14ac:dyDescent="0.25">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6:29" ht="12.75" hidden="1" customHeight="1" x14ac:dyDescent="0.25">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6:29" ht="12.75" hidden="1" customHeight="1" x14ac:dyDescent="0.25">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6:29" ht="12.75" hidden="1" customHeight="1" x14ac:dyDescent="0.25">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6:29" ht="12.75" hidden="1" customHeight="1" x14ac:dyDescent="0.25">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6:29" ht="12.75" hidden="1" customHeight="1" x14ac:dyDescent="0.25">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6:29" ht="12.75" hidden="1" customHeight="1" x14ac:dyDescent="0.25">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6:29" ht="12.75" hidden="1" customHeight="1" x14ac:dyDescent="0.25">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6:29" ht="12.75" hidden="1" customHeight="1" x14ac:dyDescent="0.25">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6:29" ht="12.75" hidden="1" customHeight="1" x14ac:dyDescent="0.25">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6:29" ht="12.75" hidden="1" customHeight="1" x14ac:dyDescent="0.25">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6:29" ht="12.75" hidden="1" customHeight="1" x14ac:dyDescent="0.25">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6:29" ht="12.75" hidden="1" customHeight="1" x14ac:dyDescent="0.25">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6:29" ht="12.75" hidden="1" customHeight="1" x14ac:dyDescent="0.25">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6:29" ht="12.75" hidden="1" customHeight="1" x14ac:dyDescent="0.25">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6:29" ht="12.75" hidden="1" customHeight="1" x14ac:dyDescent="0.25">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6:29" ht="12.75" hidden="1" customHeight="1" x14ac:dyDescent="0.25">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6:29" ht="12.75" hidden="1" customHeight="1" x14ac:dyDescent="0.25">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6:29" ht="12.75" hidden="1" customHeight="1" x14ac:dyDescent="0.25">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6:29" ht="12.75" hidden="1" customHeight="1" x14ac:dyDescent="0.25">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6:29" ht="12.75" hidden="1" customHeight="1" x14ac:dyDescent="0.25">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6:29" ht="12.75" hidden="1" customHeight="1" x14ac:dyDescent="0.25">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6:29" ht="12.75" hidden="1" customHeight="1" x14ac:dyDescent="0.25">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6:29" ht="12.75" hidden="1" customHeight="1" x14ac:dyDescent="0.25">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6:29" ht="12.75" hidden="1" customHeight="1" x14ac:dyDescent="0.25">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6:29" ht="12.75" hidden="1" customHeight="1" x14ac:dyDescent="0.25">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6:29" ht="12.75" hidden="1" customHeight="1" x14ac:dyDescent="0.25">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6:29" ht="12.75" hidden="1" customHeight="1" x14ac:dyDescent="0.25">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6:29" ht="12.75" hidden="1" customHeight="1" x14ac:dyDescent="0.25">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6:29" ht="12.75" hidden="1" customHeight="1" x14ac:dyDescent="0.25">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6:29" ht="12.75" hidden="1" customHeight="1" x14ac:dyDescent="0.25">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6:29" ht="12.75" hidden="1" customHeight="1" x14ac:dyDescent="0.25">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6:29" ht="12.75" hidden="1" customHeight="1" x14ac:dyDescent="0.25">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6:29" ht="12.75" hidden="1" customHeight="1" x14ac:dyDescent="0.25">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6:29" ht="12.75" hidden="1" customHeight="1" x14ac:dyDescent="0.25">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6:29" ht="12.75" hidden="1" customHeight="1" x14ac:dyDescent="0.25">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6:29" ht="12.75" hidden="1" customHeight="1" x14ac:dyDescent="0.25">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6:29" ht="12.75" hidden="1" customHeight="1" x14ac:dyDescent="0.25">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6:29" ht="12.75" hidden="1" customHeight="1" x14ac:dyDescent="0.25">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6:29" ht="12.75" hidden="1" customHeight="1" x14ac:dyDescent="0.25">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6:29" ht="12.75" hidden="1" customHeight="1" x14ac:dyDescent="0.25">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6:29" ht="12.75" hidden="1" customHeight="1" x14ac:dyDescent="0.25">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6:29" ht="12.75" hidden="1" customHeight="1" x14ac:dyDescent="0.25">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6:29" ht="15" hidden="1" customHeight="1" x14ac:dyDescent="0.25"/>
    <row r="899" spans="6:29" ht="15" hidden="1" customHeight="1" x14ac:dyDescent="0.25"/>
    <row r="900" spans="6:29" ht="15" hidden="1" customHeight="1" x14ac:dyDescent="0.25"/>
    <row r="901" spans="6:29" ht="15" hidden="1" customHeight="1" x14ac:dyDescent="0.25"/>
    <row r="902" spans="6:29" ht="15" hidden="1" customHeight="1" x14ac:dyDescent="0.25"/>
    <row r="903" spans="6:29" ht="15" hidden="1" customHeight="1" x14ac:dyDescent="0.25"/>
    <row r="904" spans="6:29" ht="15" hidden="1" customHeight="1" x14ac:dyDescent="0.25"/>
    <row r="905" spans="6:29" ht="15" hidden="1" customHeight="1" x14ac:dyDescent="0.25"/>
    <row r="906" spans="6:29" ht="15" hidden="1" customHeight="1" x14ac:dyDescent="0.25"/>
    <row r="907" spans="6:29" ht="15" hidden="1" customHeight="1" x14ac:dyDescent="0.25"/>
    <row r="908" spans="6:29" ht="15" hidden="1" customHeight="1" x14ac:dyDescent="0.25"/>
    <row r="909" spans="6:29" ht="15" hidden="1" customHeight="1" x14ac:dyDescent="0.25"/>
    <row r="910" spans="6:29" ht="15" hidden="1" customHeight="1" x14ac:dyDescent="0.25"/>
    <row r="911" spans="6:29" ht="15" hidden="1" customHeight="1" x14ac:dyDescent="0.25"/>
    <row r="912" spans="6:29" ht="15" hidden="1" customHeight="1" x14ac:dyDescent="0.25"/>
    <row r="913" ht="15" hidden="1" customHeight="1" x14ac:dyDescent="0.25"/>
    <row r="914" ht="15" hidden="1" customHeight="1" x14ac:dyDescent="0.25"/>
    <row r="915" ht="15" hidden="1" customHeight="1" x14ac:dyDescent="0.25"/>
    <row r="916" ht="15" hidden="1" customHeight="1" x14ac:dyDescent="0.25"/>
    <row r="917" ht="15" hidden="1" customHeight="1" x14ac:dyDescent="0.25"/>
    <row r="918" ht="15" hidden="1" customHeight="1" x14ac:dyDescent="0.25"/>
    <row r="919" ht="15" hidden="1" customHeight="1" x14ac:dyDescent="0.25"/>
    <row r="920" ht="15" hidden="1" customHeight="1" x14ac:dyDescent="0.25"/>
    <row r="921" ht="15" hidden="1" customHeight="1" x14ac:dyDescent="0.25"/>
    <row r="922" ht="15" hidden="1" customHeight="1" x14ac:dyDescent="0.25"/>
    <row r="923" ht="15" hidden="1" customHeight="1" x14ac:dyDescent="0.25"/>
    <row r="924" ht="15" hidden="1" customHeight="1" x14ac:dyDescent="0.25"/>
    <row r="925" ht="15" hidden="1" customHeight="1" x14ac:dyDescent="0.25"/>
    <row r="926" ht="15" hidden="1" customHeight="1" x14ac:dyDescent="0.25"/>
    <row r="927" ht="15" hidden="1" customHeight="1" x14ac:dyDescent="0.25"/>
    <row r="928" ht="15" hidden="1" customHeight="1" x14ac:dyDescent="0.25"/>
    <row r="929" ht="15" hidden="1" customHeight="1" x14ac:dyDescent="0.25"/>
    <row r="930" ht="15" hidden="1" customHeight="1" x14ac:dyDescent="0.25"/>
    <row r="931" ht="15" hidden="1" customHeight="1" x14ac:dyDescent="0.25"/>
    <row r="932" ht="15" hidden="1" customHeight="1" x14ac:dyDescent="0.25"/>
    <row r="933" ht="15" hidden="1" customHeight="1" x14ac:dyDescent="0.25"/>
    <row r="934" ht="15" hidden="1" customHeight="1" x14ac:dyDescent="0.25"/>
    <row r="935" ht="15" hidden="1" customHeight="1" x14ac:dyDescent="0.25"/>
    <row r="936" ht="15" hidden="1" customHeight="1" x14ac:dyDescent="0.25"/>
    <row r="937" ht="15" hidden="1" customHeight="1" x14ac:dyDescent="0.25"/>
    <row r="938" ht="15" hidden="1" customHeight="1" x14ac:dyDescent="0.25"/>
    <row r="939" ht="15" hidden="1" customHeight="1" x14ac:dyDescent="0.25"/>
    <row r="940" ht="15" hidden="1" customHeight="1" x14ac:dyDescent="0.25"/>
    <row r="941" ht="15" hidden="1" customHeight="1" x14ac:dyDescent="0.25"/>
    <row r="942" ht="15" hidden="1" customHeight="1" x14ac:dyDescent="0.25"/>
    <row r="943" ht="15" hidden="1" customHeight="1" x14ac:dyDescent="0.25"/>
    <row r="944" ht="15" hidden="1" customHeight="1" x14ac:dyDescent="0.25"/>
    <row r="945" ht="15" hidden="1" customHeight="1" x14ac:dyDescent="0.25"/>
    <row r="946" ht="15" hidden="1" customHeight="1" x14ac:dyDescent="0.25"/>
    <row r="947" ht="15" hidden="1" customHeight="1" x14ac:dyDescent="0.25"/>
    <row r="948" ht="15" hidden="1" customHeight="1" x14ac:dyDescent="0.25"/>
    <row r="949" ht="15" hidden="1" customHeight="1" x14ac:dyDescent="0.25"/>
    <row r="950" ht="15" hidden="1" customHeight="1" x14ac:dyDescent="0.25"/>
    <row r="951" ht="15" hidden="1" customHeight="1" x14ac:dyDescent="0.25"/>
    <row r="952" ht="15" hidden="1" customHeight="1" x14ac:dyDescent="0.25"/>
    <row r="953" ht="15" hidden="1" customHeight="1" x14ac:dyDescent="0.25"/>
    <row r="954" ht="15" hidden="1" customHeight="1" x14ac:dyDescent="0.25"/>
    <row r="955" ht="15" hidden="1" customHeight="1" x14ac:dyDescent="0.25"/>
    <row r="956" ht="15" hidden="1" customHeight="1" x14ac:dyDescent="0.25"/>
    <row r="957" ht="15" hidden="1" customHeight="1" x14ac:dyDescent="0.25"/>
    <row r="958" ht="15" hidden="1" customHeight="1" x14ac:dyDescent="0.25"/>
    <row r="959" ht="15" hidden="1" customHeight="1" x14ac:dyDescent="0.25"/>
    <row r="960" ht="15" hidden="1" customHeight="1" x14ac:dyDescent="0.25"/>
    <row r="961" ht="15" hidden="1" customHeight="1" x14ac:dyDescent="0.25"/>
    <row r="962" ht="15" hidden="1" customHeight="1" x14ac:dyDescent="0.25"/>
    <row r="963" ht="15" hidden="1" customHeight="1" x14ac:dyDescent="0.25"/>
    <row r="964" ht="15" hidden="1" customHeight="1" x14ac:dyDescent="0.25"/>
    <row r="965" ht="15" hidden="1" customHeight="1" x14ac:dyDescent="0.25"/>
    <row r="966" ht="15" hidden="1" customHeight="1" x14ac:dyDescent="0.25"/>
    <row r="967" ht="15" hidden="1" customHeight="1" x14ac:dyDescent="0.25"/>
    <row r="968" ht="15" hidden="1" customHeight="1" x14ac:dyDescent="0.25"/>
    <row r="969" ht="15" hidden="1" customHeight="1" x14ac:dyDescent="0.25"/>
    <row r="970" ht="15" hidden="1" customHeight="1" x14ac:dyDescent="0.25"/>
    <row r="971" ht="15" hidden="1" customHeight="1" x14ac:dyDescent="0.25"/>
    <row r="972" ht="15" hidden="1" customHeight="1" x14ac:dyDescent="0.25"/>
    <row r="973" ht="15" hidden="1" customHeight="1" x14ac:dyDescent="0.25"/>
    <row r="974" ht="15" hidden="1" customHeight="1" x14ac:dyDescent="0.25"/>
    <row r="975" ht="15" hidden="1" customHeight="1" x14ac:dyDescent="0.25"/>
    <row r="976" ht="15" hidden="1" customHeight="1" x14ac:dyDescent="0.25"/>
    <row r="977" ht="15" hidden="1" customHeight="1" x14ac:dyDescent="0.25"/>
    <row r="978" ht="15" hidden="1" customHeight="1" x14ac:dyDescent="0.25"/>
    <row r="979" ht="15" hidden="1" customHeight="1" x14ac:dyDescent="0.25"/>
    <row r="980" ht="15" hidden="1" customHeight="1" x14ac:dyDescent="0.25"/>
    <row r="981" ht="15" hidden="1" customHeight="1" x14ac:dyDescent="0.25"/>
    <row r="982" ht="15" hidden="1" customHeight="1" x14ac:dyDescent="0.25"/>
    <row r="983" ht="15" hidden="1" customHeight="1" x14ac:dyDescent="0.25"/>
    <row r="984" ht="15" hidden="1" customHeight="1" x14ac:dyDescent="0.25"/>
    <row r="985" ht="15" hidden="1" customHeight="1" x14ac:dyDescent="0.25"/>
    <row r="986" ht="15" hidden="1" customHeight="1" x14ac:dyDescent="0.25"/>
    <row r="987" ht="15" hidden="1" customHeight="1" x14ac:dyDescent="0.25"/>
    <row r="988" ht="15" hidden="1" customHeight="1" x14ac:dyDescent="0.25"/>
    <row r="989" ht="15" hidden="1" customHeight="1" x14ac:dyDescent="0.25"/>
    <row r="990" ht="15" hidden="1" customHeight="1" x14ac:dyDescent="0.25"/>
    <row r="991" ht="15" hidden="1" customHeight="1" x14ac:dyDescent="0.25"/>
    <row r="992" ht="15" hidden="1" customHeight="1" x14ac:dyDescent="0.25"/>
    <row r="993" ht="15" hidden="1" customHeight="1" x14ac:dyDescent="0.25"/>
    <row r="994" ht="15" hidden="1" customHeight="1" x14ac:dyDescent="0.25"/>
    <row r="995" ht="15" hidden="1" customHeight="1" x14ac:dyDescent="0.25"/>
    <row r="996" ht="15" hidden="1" customHeight="1" x14ac:dyDescent="0.25"/>
    <row r="997" ht="15" hidden="1" customHeight="1" x14ac:dyDescent="0.25"/>
    <row r="998" ht="15" hidden="1" customHeight="1" x14ac:dyDescent="0.25"/>
    <row r="999" ht="15" hidden="1" customHeight="1" x14ac:dyDescent="0.25"/>
    <row r="1000" ht="15" hidden="1" customHeight="1" x14ac:dyDescent="0.25"/>
    <row r="1001" ht="15" hidden="1" customHeight="1" x14ac:dyDescent="0.25"/>
    <row r="1002" ht="15" hidden="1" customHeight="1" x14ac:dyDescent="0.25"/>
    <row r="1003" ht="15" hidden="1" customHeight="1" x14ac:dyDescent="0.25"/>
    <row r="1004" ht="15" hidden="1" customHeight="1" x14ac:dyDescent="0.25"/>
    <row r="1005" ht="15" hidden="1" customHeight="1" x14ac:dyDescent="0.25"/>
    <row r="1006" ht="15" hidden="1" customHeight="1" x14ac:dyDescent="0.25"/>
    <row r="1007" ht="15" hidden="1" customHeight="1" x14ac:dyDescent="0.25"/>
    <row r="1008" ht="15" hidden="1" customHeight="1" x14ac:dyDescent="0.25"/>
    <row r="1009" ht="15" hidden="1" customHeight="1" x14ac:dyDescent="0.25"/>
    <row r="1010" ht="15" hidden="1" customHeight="1" x14ac:dyDescent="0.25"/>
    <row r="1011" ht="15" hidden="1" customHeight="1" x14ac:dyDescent="0.25"/>
    <row r="1012" ht="15" hidden="1" customHeight="1" x14ac:dyDescent="0.25"/>
    <row r="1013" ht="15" hidden="1" customHeight="1" x14ac:dyDescent="0.25"/>
    <row r="1014" ht="15" hidden="1" customHeight="1" x14ac:dyDescent="0.25"/>
    <row r="1015" ht="15" hidden="1" customHeight="1" x14ac:dyDescent="0.25"/>
    <row r="1016" ht="15" hidden="1" customHeight="1" x14ac:dyDescent="0.25"/>
    <row r="1017" ht="15" hidden="1" customHeight="1" x14ac:dyDescent="0.25"/>
    <row r="1018" ht="15" hidden="1" customHeight="1" x14ac:dyDescent="0.25"/>
    <row r="1019" ht="15" hidden="1" customHeight="1" x14ac:dyDescent="0.25"/>
    <row r="1020" ht="15" hidden="1" customHeight="1" x14ac:dyDescent="0.25"/>
    <row r="1021" ht="15" hidden="1" customHeight="1" x14ac:dyDescent="0.25"/>
    <row r="1022" ht="15" hidden="1" customHeight="1" x14ac:dyDescent="0.25"/>
    <row r="1023" ht="15" hidden="1" customHeight="1" x14ac:dyDescent="0.25"/>
    <row r="1024" ht="15" hidden="1" customHeight="1" x14ac:dyDescent="0.25"/>
    <row r="1025" ht="15" hidden="1" customHeight="1" x14ac:dyDescent="0.25"/>
    <row r="1026" ht="15" hidden="1" customHeight="1" x14ac:dyDescent="0.25"/>
    <row r="1027" ht="15" hidden="1" customHeight="1" x14ac:dyDescent="0.25"/>
    <row r="1028" ht="15" hidden="1" customHeight="1" x14ac:dyDescent="0.25"/>
    <row r="1029" ht="15" hidden="1" customHeight="1" x14ac:dyDescent="0.25"/>
    <row r="1030" ht="15" hidden="1" customHeight="1" x14ac:dyDescent="0.25"/>
    <row r="1031" ht="15" hidden="1" customHeight="1" x14ac:dyDescent="0.25"/>
    <row r="1032" ht="15" hidden="1" customHeight="1" x14ac:dyDescent="0.25"/>
    <row r="1033" ht="15" hidden="1" customHeight="1" x14ac:dyDescent="0.25"/>
    <row r="1034" ht="15" hidden="1" customHeight="1" x14ac:dyDescent="0.25"/>
    <row r="1035" ht="15" hidden="1" customHeight="1" x14ac:dyDescent="0.25"/>
    <row r="1036" ht="15" hidden="1" customHeight="1" x14ac:dyDescent="0.25"/>
    <row r="1037" ht="15" hidden="1" customHeight="1" x14ac:dyDescent="0.25"/>
    <row r="1038" ht="15" hidden="1" customHeight="1" x14ac:dyDescent="0.25"/>
    <row r="1039" ht="15" hidden="1" customHeight="1" x14ac:dyDescent="0.25"/>
    <row r="1040" ht="15" hidden="1" customHeight="1" x14ac:dyDescent="0.25"/>
    <row r="1041" ht="15" hidden="1" customHeight="1" x14ac:dyDescent="0.25"/>
    <row r="1042" ht="15" hidden="1" customHeight="1" x14ac:dyDescent="0.25"/>
    <row r="1043" ht="15" hidden="1" customHeight="1" x14ac:dyDescent="0.25"/>
    <row r="1044" ht="15" hidden="1" customHeight="1" x14ac:dyDescent="0.25"/>
    <row r="1045" ht="15" hidden="1" customHeight="1" x14ac:dyDescent="0.25"/>
    <row r="1046" ht="15" hidden="1" customHeight="1" x14ac:dyDescent="0.25"/>
    <row r="1047" ht="15" hidden="1" customHeight="1" x14ac:dyDescent="0.25"/>
    <row r="1048" ht="15" hidden="1" customHeight="1" x14ac:dyDescent="0.25"/>
    <row r="1049" ht="15" hidden="1" customHeight="1" x14ac:dyDescent="0.25"/>
    <row r="1050" ht="15" hidden="1" customHeight="1" x14ac:dyDescent="0.25"/>
    <row r="1051" ht="15" hidden="1" customHeight="1" x14ac:dyDescent="0.25"/>
    <row r="1052" ht="15" hidden="1" customHeight="1" x14ac:dyDescent="0.25"/>
    <row r="1053" ht="15" hidden="1" customHeight="1" x14ac:dyDescent="0.25"/>
    <row r="1054" ht="15" hidden="1" customHeight="1" x14ac:dyDescent="0.25"/>
    <row r="1055" ht="15" hidden="1" customHeight="1" x14ac:dyDescent="0.25"/>
    <row r="1056" ht="15" hidden="1" customHeight="1" x14ac:dyDescent="0.25"/>
    <row r="1057" ht="15" hidden="1" customHeight="1" x14ac:dyDescent="0.25"/>
    <row r="1058" ht="15" hidden="1" customHeight="1" x14ac:dyDescent="0.25"/>
    <row r="1059" ht="15" hidden="1" customHeight="1" x14ac:dyDescent="0.25"/>
    <row r="1060" ht="15" hidden="1" customHeight="1" x14ac:dyDescent="0.25"/>
    <row r="1061" ht="15" hidden="1" customHeight="1" x14ac:dyDescent="0.25"/>
    <row r="1062" ht="15" hidden="1" customHeight="1" x14ac:dyDescent="0.25"/>
    <row r="1063" ht="15" customHeight="1" x14ac:dyDescent="0.25"/>
  </sheetData>
  <sheetProtection formatCells="0" formatColumns="0" formatRows="0" insertColumns="0" insertRows="0" sort="0" autoFilter="0"/>
  <mergeCells count="15">
    <mergeCell ref="D8:E8"/>
    <mergeCell ref="C46:D46"/>
    <mergeCell ref="C47:D47"/>
    <mergeCell ref="C48:D48"/>
    <mergeCell ref="C56:D56"/>
    <mergeCell ref="C57:D57"/>
    <mergeCell ref="C60:D60"/>
    <mergeCell ref="C49:D49"/>
    <mergeCell ref="C50:D50"/>
    <mergeCell ref="C51:D51"/>
    <mergeCell ref="C68:D68"/>
    <mergeCell ref="C69:D69"/>
    <mergeCell ref="C70:D70"/>
    <mergeCell ref="C71:D71"/>
    <mergeCell ref="C72:D72"/>
  </mergeCells>
  <pageMargins left="0.39370078740157483" right="0.39370078740157483" top="0.78740157480314965" bottom="0.7874015748031496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9">
    <tabColor rgb="FF002060"/>
  </sheetPr>
  <dimension ref="A1:L851"/>
  <sheetViews>
    <sheetView showGridLines="0" zoomScale="120" zoomScaleNormal="120" workbookViewId="0">
      <selection sqref="A1:XFD1048576"/>
    </sheetView>
  </sheetViews>
  <sheetFormatPr defaultColWidth="0" defaultRowHeight="13.2" zeroHeight="1" x14ac:dyDescent="0.25"/>
  <cols>
    <col min="1" max="1" width="2.6640625" customWidth="1"/>
    <col min="2" max="2" width="0.5546875" customWidth="1"/>
    <col min="3" max="3" width="4.88671875" customWidth="1"/>
    <col min="4" max="4" width="22.33203125" customWidth="1"/>
    <col min="5" max="5" width="26.44140625" customWidth="1"/>
    <col min="6" max="6" width="10.109375" customWidth="1"/>
    <col min="7" max="7" width="19.109375" customWidth="1"/>
    <col min="8" max="8" width="10.5546875" bestFit="1" customWidth="1"/>
    <col min="9" max="9" width="34.5546875" customWidth="1"/>
    <col min="10" max="10" width="33.109375" hidden="1" customWidth="1"/>
    <col min="11" max="11" width="11.88671875" hidden="1" customWidth="1"/>
    <col min="12" max="12" width="0" hidden="1" customWidth="1"/>
    <col min="13" max="16384" width="7.5546875" hidden="1"/>
  </cols>
  <sheetData>
    <row r="1" spans="2:12" ht="21" x14ac:dyDescent="0.25">
      <c r="C1" s="406" t="s">
        <v>167</v>
      </c>
      <c r="D1" s="406"/>
      <c r="E1" s="406"/>
      <c r="F1" s="406"/>
      <c r="G1" s="406"/>
      <c r="H1" s="406"/>
    </row>
    <row r="2" spans="2:12" ht="17.399999999999999" x14ac:dyDescent="0.3">
      <c r="C2" s="136" t="s">
        <v>212</v>
      </c>
      <c r="D2" s="4"/>
      <c r="E2" s="4"/>
      <c r="F2" s="4"/>
      <c r="G2" s="269"/>
      <c r="H2" s="269"/>
    </row>
    <row r="3" spans="2:12" ht="7.5" customHeight="1" thickBot="1" x14ac:dyDescent="0.35">
      <c r="C3" s="136"/>
      <c r="D3" s="4"/>
      <c r="E3" s="4"/>
      <c r="F3" s="4"/>
      <c r="G3" s="269"/>
      <c r="H3" s="269"/>
    </row>
    <row r="4" spans="2:12" ht="18" thickBot="1" x14ac:dyDescent="0.35">
      <c r="C4" s="137"/>
      <c r="D4" s="407" t="s">
        <v>209</v>
      </c>
      <c r="E4" s="407"/>
      <c r="F4" s="407"/>
      <c r="G4" s="408"/>
      <c r="H4" s="138">
        <v>0.1</v>
      </c>
    </row>
    <row r="5" spans="2:12" ht="3" customHeight="1" thickBot="1" x14ac:dyDescent="0.35">
      <c r="C5" s="137"/>
      <c r="D5" s="344"/>
      <c r="E5" s="344"/>
      <c r="F5" s="139"/>
      <c r="G5" s="21"/>
      <c r="H5" s="140"/>
    </row>
    <row r="6" spans="2:12" ht="18" thickBot="1" x14ac:dyDescent="0.35">
      <c r="C6" s="137"/>
      <c r="D6" s="407" t="s">
        <v>228</v>
      </c>
      <c r="E6" s="407"/>
      <c r="F6" s="407"/>
      <c r="G6" s="408"/>
      <c r="H6" s="265">
        <v>0</v>
      </c>
    </row>
    <row r="7" spans="2:12" ht="5.25" customHeight="1" thickBot="1" x14ac:dyDescent="0.35">
      <c r="C7" s="137"/>
      <c r="D7" s="344"/>
      <c r="E7" s="344"/>
      <c r="F7" s="344"/>
      <c r="G7" s="344"/>
      <c r="H7" s="344"/>
    </row>
    <row r="8" spans="2:12" ht="18" thickBot="1" x14ac:dyDescent="0.35">
      <c r="C8" s="137"/>
      <c r="D8" s="407" t="s">
        <v>241</v>
      </c>
      <c r="E8" s="407"/>
      <c r="F8" s="407"/>
      <c r="G8" s="407"/>
      <c r="H8" s="265">
        <v>0.01</v>
      </c>
    </row>
    <row r="9" spans="2:12" ht="8.25" customHeight="1" thickBot="1" x14ac:dyDescent="0.35">
      <c r="B9" s="137"/>
      <c r="C9" s="4"/>
      <c r="D9" s="4"/>
      <c r="E9" s="4"/>
      <c r="F9" s="4"/>
      <c r="G9" s="269"/>
      <c r="H9" s="269"/>
    </row>
    <row r="10" spans="2:12" ht="18" thickBot="1" x14ac:dyDescent="0.35">
      <c r="B10" s="137"/>
      <c r="C10" s="4"/>
      <c r="D10" s="407" t="s">
        <v>243</v>
      </c>
      <c r="E10" s="407"/>
      <c r="F10" s="407"/>
      <c r="G10" s="408"/>
      <c r="H10" s="265">
        <v>0.3</v>
      </c>
    </row>
    <row r="11" spans="2:12" ht="8.25" customHeight="1" x14ac:dyDescent="0.3">
      <c r="B11" s="137"/>
      <c r="C11" s="4"/>
      <c r="D11" s="4"/>
      <c r="E11" s="4"/>
      <c r="F11" s="4"/>
      <c r="G11" s="269"/>
      <c r="H11" s="269"/>
    </row>
    <row r="12" spans="2:12" ht="26.25" customHeight="1" x14ac:dyDescent="0.3">
      <c r="B12" s="137"/>
      <c r="C12" s="230"/>
      <c r="D12" s="405" t="s">
        <v>42</v>
      </c>
      <c r="E12" s="405"/>
      <c r="F12" s="405"/>
      <c r="G12" s="341" t="s">
        <v>210</v>
      </c>
      <c r="H12" s="341" t="s">
        <v>19</v>
      </c>
    </row>
    <row r="13" spans="2:12" ht="27.75" customHeight="1" x14ac:dyDescent="0.3">
      <c r="B13" s="141"/>
      <c r="C13" s="231" t="s">
        <v>124</v>
      </c>
      <c r="D13" s="401" t="s">
        <v>5</v>
      </c>
      <c r="E13" s="401"/>
      <c r="F13" s="232">
        <v>33901400</v>
      </c>
      <c r="G13" s="233">
        <f>Aba_04!G20</f>
        <v>0</v>
      </c>
      <c r="H13" s="234" t="e">
        <f>G13/$G$27</f>
        <v>#DIV/0!</v>
      </c>
      <c r="K13" s="142"/>
      <c r="L13" s="142"/>
    </row>
    <row r="14" spans="2:12" ht="27.75" customHeight="1" x14ac:dyDescent="0.3">
      <c r="B14" s="141"/>
      <c r="C14" s="231" t="s">
        <v>128</v>
      </c>
      <c r="D14" s="342" t="s">
        <v>98</v>
      </c>
      <c r="E14" s="342"/>
      <c r="F14" s="232">
        <v>33903300</v>
      </c>
      <c r="G14" s="233">
        <f>Aba_04!G31</f>
        <v>0</v>
      </c>
      <c r="H14" s="234" t="e">
        <f t="shared" ref="H14:H21" si="0">G14/$G$27</f>
        <v>#DIV/0!</v>
      </c>
      <c r="K14" s="142"/>
      <c r="L14" s="142"/>
    </row>
    <row r="15" spans="2:12" ht="27.75" customHeight="1" x14ac:dyDescent="0.3">
      <c r="B15" s="141"/>
      <c r="C15" s="231" t="s">
        <v>129</v>
      </c>
      <c r="D15" s="401" t="s">
        <v>6</v>
      </c>
      <c r="E15" s="401"/>
      <c r="F15" s="232">
        <v>33903000</v>
      </c>
      <c r="G15" s="233">
        <f>Aba_04!G45</f>
        <v>0</v>
      </c>
      <c r="H15" s="234" t="e">
        <f t="shared" si="0"/>
        <v>#DIV/0!</v>
      </c>
      <c r="K15" s="142"/>
      <c r="L15" s="142"/>
    </row>
    <row r="16" spans="2:12" ht="27.75" customHeight="1" x14ac:dyDescent="0.3">
      <c r="B16" s="141"/>
      <c r="C16" s="231" t="s">
        <v>130</v>
      </c>
      <c r="D16" s="401" t="s">
        <v>7</v>
      </c>
      <c r="E16" s="401"/>
      <c r="F16" s="232">
        <v>33901800</v>
      </c>
      <c r="G16" s="233">
        <f>Aba_05!H16</f>
        <v>0</v>
      </c>
      <c r="H16" s="234" t="e">
        <f t="shared" si="0"/>
        <v>#DIV/0!</v>
      </c>
      <c r="K16" s="142"/>
      <c r="L16" s="142"/>
    </row>
    <row r="17" spans="2:12" ht="27.75" customHeight="1" x14ac:dyDescent="0.3">
      <c r="B17" s="141"/>
      <c r="C17" s="402" t="s">
        <v>197</v>
      </c>
      <c r="D17" s="403" t="s">
        <v>230</v>
      </c>
      <c r="E17" s="247" t="s">
        <v>4</v>
      </c>
      <c r="F17" s="239">
        <v>33903600</v>
      </c>
      <c r="G17" s="233">
        <f>Aba_05!H29</f>
        <v>0</v>
      </c>
      <c r="H17" s="234" t="e">
        <f t="shared" si="0"/>
        <v>#DIV/0!</v>
      </c>
      <c r="K17" s="142"/>
      <c r="L17" s="142"/>
    </row>
    <row r="18" spans="2:12" ht="27.75" customHeight="1" x14ac:dyDescent="0.3">
      <c r="B18" s="141"/>
      <c r="C18" s="402"/>
      <c r="D18" s="403"/>
      <c r="E18" s="247" t="s">
        <v>9</v>
      </c>
      <c r="F18" s="239">
        <v>33903600</v>
      </c>
      <c r="G18" s="233">
        <f>Aba_05!H40</f>
        <v>0</v>
      </c>
      <c r="H18" s="234" t="e">
        <f t="shared" si="0"/>
        <v>#DIV/0!</v>
      </c>
      <c r="K18" s="142"/>
      <c r="L18" s="142"/>
    </row>
    <row r="19" spans="2:12" ht="27.75" customHeight="1" x14ac:dyDescent="0.3">
      <c r="B19" s="141"/>
      <c r="C19" s="237" t="s">
        <v>198</v>
      </c>
      <c r="D19" s="342" t="s">
        <v>239</v>
      </c>
      <c r="E19" s="342"/>
      <c r="F19" s="232">
        <v>33904700</v>
      </c>
      <c r="G19" s="233">
        <f>Aba_05!H41</f>
        <v>0</v>
      </c>
      <c r="H19" s="234" t="e">
        <f t="shared" si="0"/>
        <v>#DIV/0!</v>
      </c>
      <c r="K19" s="142"/>
      <c r="L19" s="142"/>
    </row>
    <row r="20" spans="2:12" ht="27.75" customHeight="1" x14ac:dyDescent="0.3">
      <c r="B20" s="141"/>
      <c r="C20" s="404" t="s">
        <v>199</v>
      </c>
      <c r="D20" s="403" t="s">
        <v>231</v>
      </c>
      <c r="E20" s="342" t="s">
        <v>229</v>
      </c>
      <c r="F20" s="232">
        <v>33903900</v>
      </c>
      <c r="G20" s="233">
        <f>Aba_05!H52</f>
        <v>0</v>
      </c>
      <c r="H20" s="234" t="e">
        <f t="shared" si="0"/>
        <v>#DIV/0!</v>
      </c>
      <c r="K20" s="142"/>
      <c r="L20" s="142"/>
    </row>
    <row r="21" spans="2:12" ht="27.75" customHeight="1" x14ac:dyDescent="0.3">
      <c r="B21" s="141"/>
      <c r="C21" s="404"/>
      <c r="D21" s="403"/>
      <c r="E21" s="343" t="s">
        <v>211</v>
      </c>
      <c r="F21" s="232">
        <v>33903916</v>
      </c>
      <c r="G21" s="233">
        <f>Aba_05!H61</f>
        <v>0</v>
      </c>
      <c r="H21" s="234" t="e">
        <f t="shared" si="0"/>
        <v>#DIV/0!</v>
      </c>
      <c r="K21" s="142"/>
      <c r="L21" s="142"/>
    </row>
    <row r="22" spans="2:12" ht="27.75" customHeight="1" x14ac:dyDescent="0.3">
      <c r="B22" s="141"/>
      <c r="C22" s="143"/>
      <c r="D22" s="144" t="s">
        <v>207</v>
      </c>
      <c r="E22" s="144"/>
      <c r="F22" s="145"/>
      <c r="G22" s="146">
        <f>G13+G14+G15+G16+G17+G18+G19+G20+G21</f>
        <v>0</v>
      </c>
      <c r="H22" s="147" t="e">
        <f>G22/$G$27</f>
        <v>#DIV/0!</v>
      </c>
      <c r="K22" s="142"/>
      <c r="L22" s="142"/>
    </row>
    <row r="23" spans="2:12" ht="27.75" customHeight="1" x14ac:dyDescent="0.3">
      <c r="B23" s="141"/>
      <c r="C23" s="231" t="s">
        <v>131</v>
      </c>
      <c r="D23" s="235" t="s">
        <v>12</v>
      </c>
      <c r="E23" s="235"/>
      <c r="F23" s="240">
        <v>44905100</v>
      </c>
      <c r="G23" s="233">
        <f>Aba_05!H73</f>
        <v>0</v>
      </c>
      <c r="H23" s="234" t="e">
        <f>G23/$G$27</f>
        <v>#DIV/0!</v>
      </c>
      <c r="K23" s="142"/>
      <c r="L23" s="142"/>
    </row>
    <row r="24" spans="2:12" ht="27.75" customHeight="1" x14ac:dyDescent="0.3">
      <c r="B24" s="141"/>
      <c r="C24" s="231" t="s">
        <v>125</v>
      </c>
      <c r="D24" s="235" t="s">
        <v>11</v>
      </c>
      <c r="E24" s="235"/>
      <c r="F24" s="240">
        <v>44905200</v>
      </c>
      <c r="G24" s="233">
        <f>Aba_05!H85</f>
        <v>0</v>
      </c>
      <c r="H24" s="234" t="e">
        <f>G24/$G$27</f>
        <v>#DIV/0!</v>
      </c>
      <c r="K24" s="142"/>
      <c r="L24" s="142"/>
    </row>
    <row r="25" spans="2:12" ht="27.75" customHeight="1" x14ac:dyDescent="0.3">
      <c r="B25" s="141"/>
      <c r="C25" s="143"/>
      <c r="D25" s="144" t="s">
        <v>208</v>
      </c>
      <c r="E25" s="144"/>
      <c r="F25" s="145"/>
      <c r="G25" s="146">
        <f>SUM(G23:G24)</f>
        <v>0</v>
      </c>
      <c r="H25" s="147" t="e">
        <f>G25/$G$27</f>
        <v>#DIV/0!</v>
      </c>
      <c r="K25" s="142"/>
      <c r="L25" s="142"/>
    </row>
    <row r="26" spans="2:12" ht="15.6" x14ac:dyDescent="0.3">
      <c r="B26" s="141"/>
      <c r="C26" s="148"/>
      <c r="D26" s="61"/>
      <c r="E26" s="61"/>
      <c r="F26" s="148"/>
      <c r="G26" s="149"/>
      <c r="H26" s="150"/>
      <c r="K26" s="142"/>
      <c r="L26" s="142"/>
    </row>
    <row r="27" spans="2:12" ht="27.75" customHeight="1" x14ac:dyDescent="0.3">
      <c r="B27" s="141"/>
      <c r="C27" s="143"/>
      <c r="D27" s="144" t="s">
        <v>232</v>
      </c>
      <c r="E27" s="144"/>
      <c r="F27" s="145"/>
      <c r="G27" s="146">
        <f>G22+G25</f>
        <v>0</v>
      </c>
      <c r="H27" s="147" t="e">
        <f>G27/$G$27</f>
        <v>#DIV/0!</v>
      </c>
      <c r="K27" s="142"/>
      <c r="L27" s="142"/>
    </row>
    <row r="28" spans="2:12" ht="27.75" customHeight="1" x14ac:dyDescent="0.3">
      <c r="B28" s="141"/>
      <c r="C28" s="231"/>
      <c r="D28" s="235" t="s">
        <v>233</v>
      </c>
      <c r="E28" s="235"/>
      <c r="F28" s="231"/>
      <c r="G28" s="233">
        <f>(G13+G14+G15+G16+G17+G18+G19+G20+G21+G23+G24)*H6</f>
        <v>0</v>
      </c>
      <c r="H28" s="234" t="e">
        <f>G28/$G$27</f>
        <v>#DIV/0!</v>
      </c>
      <c r="K28" s="142"/>
      <c r="L28" s="142"/>
    </row>
    <row r="29" spans="2:12" ht="27.75" customHeight="1" x14ac:dyDescent="0.3">
      <c r="B29" s="141"/>
      <c r="C29" s="237"/>
      <c r="D29" s="235" t="s">
        <v>234</v>
      </c>
      <c r="E29" s="235"/>
      <c r="F29" s="232"/>
      <c r="G29" s="233">
        <f>(G13+G14+G15+G16+G17+G18+G19+G20+G21+G23+G24)*H4</f>
        <v>0</v>
      </c>
      <c r="H29" s="234" t="e">
        <f>G29/$G$27</f>
        <v>#DIV/0!</v>
      </c>
      <c r="K29" s="142"/>
      <c r="L29" s="142"/>
    </row>
    <row r="30" spans="2:12" ht="27.75" customHeight="1" x14ac:dyDescent="0.3">
      <c r="B30" s="141"/>
      <c r="C30" s="260"/>
      <c r="D30" s="261" t="s">
        <v>240</v>
      </c>
      <c r="E30" s="261"/>
      <c r="F30" s="262"/>
      <c r="G30" s="263">
        <f>($H$8/(1-$H$10))*SUM(G13,G14,G15,G16,G17,G18,G19,G20,G21,G23,G24,G28,G29)/(1-($H$8/(1-$H$10)))</f>
        <v>0</v>
      </c>
      <c r="H30" s="264" t="e">
        <f>G30/$G$32</f>
        <v>#DIV/0!</v>
      </c>
      <c r="K30" s="142"/>
      <c r="L30" s="142"/>
    </row>
    <row r="31" spans="2:12" ht="27.75" customHeight="1" x14ac:dyDescent="0.3">
      <c r="B31" s="141"/>
      <c r="C31" s="260"/>
      <c r="D31" s="261" t="s">
        <v>242</v>
      </c>
      <c r="E31" s="261"/>
      <c r="F31" s="262"/>
      <c r="G31" s="263">
        <f>$H$10*SUM(G13,G14,G15,G16,G17,G18,G19,G20,G21,G23,G24,G28,G29,G30)/(1-$H$10)</f>
        <v>0</v>
      </c>
      <c r="H31" s="264" t="e">
        <f>G31/$G$32</f>
        <v>#DIV/0!</v>
      </c>
      <c r="K31" s="142"/>
      <c r="L31" s="142"/>
    </row>
    <row r="32" spans="2:12" ht="27.75" customHeight="1" x14ac:dyDescent="0.3">
      <c r="B32" s="141"/>
      <c r="C32" s="244"/>
      <c r="D32" s="244" t="s">
        <v>0</v>
      </c>
      <c r="E32" s="244"/>
      <c r="F32" s="244"/>
      <c r="G32" s="245">
        <f>G27+G29+G30+G31</f>
        <v>0</v>
      </c>
      <c r="H32" s="246"/>
      <c r="K32" s="142"/>
      <c r="L32" s="142"/>
    </row>
    <row r="33" spans="2:12" ht="111.6" customHeight="1" x14ac:dyDescent="0.3">
      <c r="B33" s="141"/>
      <c r="C33" s="148"/>
      <c r="D33" s="61"/>
      <c r="E33" s="61"/>
      <c r="F33" s="148"/>
      <c r="G33" s="149"/>
      <c r="H33" s="150"/>
      <c r="I33" s="256"/>
      <c r="K33" s="142"/>
      <c r="L33" s="142"/>
    </row>
    <row r="34" spans="2:12" ht="27.75" customHeight="1" x14ac:dyDescent="0.3">
      <c r="B34" s="141"/>
      <c r="C34" s="136" t="s">
        <v>235</v>
      </c>
      <c r="D34" s="4"/>
      <c r="E34" s="4"/>
      <c r="F34" s="4"/>
      <c r="G34" s="269"/>
      <c r="H34" s="269"/>
      <c r="K34" s="142"/>
      <c r="L34" s="142"/>
    </row>
    <row r="35" spans="2:12" x14ac:dyDescent="0.25">
      <c r="C35" s="4"/>
      <c r="D35" s="4"/>
      <c r="E35" s="4"/>
      <c r="F35" s="4"/>
      <c r="G35" s="269"/>
      <c r="H35" s="269"/>
    </row>
    <row r="36" spans="2:12" ht="30.75" customHeight="1" x14ac:dyDescent="0.25">
      <c r="C36" s="230"/>
      <c r="D36" s="405" t="s">
        <v>42</v>
      </c>
      <c r="E36" s="405"/>
      <c r="F36" s="405"/>
      <c r="G36" s="341" t="s">
        <v>210</v>
      </c>
      <c r="H36" s="341" t="s">
        <v>19</v>
      </c>
    </row>
    <row r="37" spans="2:12" ht="30.75" customHeight="1" x14ac:dyDescent="0.25">
      <c r="C37" s="231" t="s">
        <v>124</v>
      </c>
      <c r="D37" s="401" t="s">
        <v>5</v>
      </c>
      <c r="E37" s="401"/>
      <c r="F37" s="232">
        <v>33901400</v>
      </c>
      <c r="G37" s="233">
        <f>IF(Aba_01!$C$46&gt;12,(Aba_01!$C$46/12)*G13,(Aba_01!$C$46/12)*G13)</f>
        <v>0</v>
      </c>
      <c r="H37" s="234" t="e">
        <f>G37/$G$51</f>
        <v>#DIV/0!</v>
      </c>
      <c r="J37" s="250"/>
    </row>
    <row r="38" spans="2:12" ht="30.75" customHeight="1" x14ac:dyDescent="0.25">
      <c r="C38" s="231" t="s">
        <v>128</v>
      </c>
      <c r="D38" s="342" t="s">
        <v>98</v>
      </c>
      <c r="E38" s="342"/>
      <c r="F38" s="232">
        <v>33903300</v>
      </c>
      <c r="G38" s="233">
        <f>IF(Aba_01!$C$46&gt;12,(Aba_01!$C$46/12)*G14,(Aba_01!$C$46/12)*G14)</f>
        <v>0</v>
      </c>
      <c r="H38" s="234" t="e">
        <f t="shared" ref="H38:H45" si="1">G38/$G$51</f>
        <v>#DIV/0!</v>
      </c>
    </row>
    <row r="39" spans="2:12" ht="30.75" customHeight="1" x14ac:dyDescent="0.25">
      <c r="C39" s="231" t="s">
        <v>129</v>
      </c>
      <c r="D39" s="401" t="s">
        <v>6</v>
      </c>
      <c r="E39" s="401"/>
      <c r="F39" s="232">
        <v>33903000</v>
      </c>
      <c r="G39" s="233">
        <f>IF(Aba_01!$C$46&gt;12,(Aba_01!$C$46/12)*G15,(Aba_01!$C$46/12)*G15)</f>
        <v>0</v>
      </c>
      <c r="H39" s="234" t="e">
        <f t="shared" si="1"/>
        <v>#DIV/0!</v>
      </c>
    </row>
    <row r="40" spans="2:12" ht="30.75" customHeight="1" x14ac:dyDescent="0.25">
      <c r="C40" s="231" t="s">
        <v>130</v>
      </c>
      <c r="D40" s="401" t="s">
        <v>7</v>
      </c>
      <c r="E40" s="401"/>
      <c r="F40" s="232">
        <v>33901800</v>
      </c>
      <c r="G40" s="233">
        <f>IF(Aba_01!$C$46&gt;12,(Aba_01!$C$46/12)*G16,(Aba_01!$C$46/12)*G16)</f>
        <v>0</v>
      </c>
      <c r="H40" s="234" t="e">
        <f t="shared" si="1"/>
        <v>#DIV/0!</v>
      </c>
    </row>
    <row r="41" spans="2:12" ht="30.75" customHeight="1" x14ac:dyDescent="0.25">
      <c r="C41" s="402" t="s">
        <v>197</v>
      </c>
      <c r="D41" s="403" t="s">
        <v>230</v>
      </c>
      <c r="E41" s="236" t="s">
        <v>4</v>
      </c>
      <c r="F41" s="239">
        <v>33903600</v>
      </c>
      <c r="G41" s="233">
        <f>IF(Aba_01!$C$46&gt;12,(Aba_01!$C$46/12)*G17,(Aba_01!$C$46/12)*G17)</f>
        <v>0</v>
      </c>
      <c r="H41" s="234" t="e">
        <f t="shared" si="1"/>
        <v>#DIV/0!</v>
      </c>
    </row>
    <row r="42" spans="2:12" ht="30.75" customHeight="1" x14ac:dyDescent="0.25">
      <c r="C42" s="402"/>
      <c r="D42" s="403"/>
      <c r="E42" s="236" t="s">
        <v>9</v>
      </c>
      <c r="F42" s="239">
        <v>33903600</v>
      </c>
      <c r="G42" s="233">
        <f>IF(Aba_01!$C$46&gt;12,(Aba_01!$C$46/12)*G18,(Aba_01!$C$46/12)*G18)</f>
        <v>0</v>
      </c>
      <c r="H42" s="234" t="e">
        <f t="shared" si="1"/>
        <v>#DIV/0!</v>
      </c>
    </row>
    <row r="43" spans="2:12" ht="30.75" customHeight="1" x14ac:dyDescent="0.25">
      <c r="C43" s="237" t="s">
        <v>198</v>
      </c>
      <c r="D43" s="342" t="s">
        <v>99</v>
      </c>
      <c r="E43" s="235"/>
      <c r="F43" s="232">
        <v>33904700</v>
      </c>
      <c r="G43" s="233">
        <f>IF(Aba_01!$C$46&gt;12,(Aba_01!$C$46/12)*G19,(Aba_01!$C$46/12)*G19)</f>
        <v>0</v>
      </c>
      <c r="H43" s="234" t="e">
        <f t="shared" si="1"/>
        <v>#DIV/0!</v>
      </c>
    </row>
    <row r="44" spans="2:12" ht="30.75" customHeight="1" x14ac:dyDescent="0.25">
      <c r="C44" s="404" t="s">
        <v>199</v>
      </c>
      <c r="D44" s="403" t="s">
        <v>231</v>
      </c>
      <c r="E44" s="235" t="s">
        <v>229</v>
      </c>
      <c r="F44" s="232">
        <v>33903900</v>
      </c>
      <c r="G44" s="233">
        <f>IF(Aba_01!$C$46&gt;12,(Aba_01!$C$46/12)*G20,(Aba_01!$C$46/12)*G20)</f>
        <v>0</v>
      </c>
      <c r="H44" s="234" t="e">
        <f t="shared" si="1"/>
        <v>#DIV/0!</v>
      </c>
    </row>
    <row r="45" spans="2:12" ht="30.75" customHeight="1" x14ac:dyDescent="0.25">
      <c r="C45" s="404"/>
      <c r="D45" s="403"/>
      <c r="E45" s="238" t="s">
        <v>211</v>
      </c>
      <c r="F45" s="232">
        <v>33903916</v>
      </c>
      <c r="G45" s="233">
        <f>IF(Aba_01!$C$46&gt;12,(Aba_01!$C$46/12)*G21,(Aba_01!$C$46/12)*G21)</f>
        <v>0</v>
      </c>
      <c r="H45" s="234" t="e">
        <f t="shared" si="1"/>
        <v>#DIV/0!</v>
      </c>
    </row>
    <row r="46" spans="2:12" ht="30.75" customHeight="1" x14ac:dyDescent="0.3">
      <c r="C46" s="143"/>
      <c r="D46" s="144" t="s">
        <v>207</v>
      </c>
      <c r="E46" s="144"/>
      <c r="F46" s="145"/>
      <c r="G46" s="146">
        <f>G37+G38+G39+G40+G41+G42+G43+G44+G45</f>
        <v>0</v>
      </c>
      <c r="H46" s="147" t="e">
        <f>G46/$G$51</f>
        <v>#DIV/0!</v>
      </c>
    </row>
    <row r="47" spans="2:12" ht="30.75" customHeight="1" x14ac:dyDescent="0.25">
      <c r="C47" s="231" t="s">
        <v>131</v>
      </c>
      <c r="D47" s="235" t="s">
        <v>12</v>
      </c>
      <c r="E47" s="235"/>
      <c r="F47" s="240">
        <v>44905100</v>
      </c>
      <c r="G47" s="233">
        <f>IF(Aba_01!$C$46&gt;12,(Aba_01!$C$46/12)*G23,(Aba_01!$C$46/12)*G23)</f>
        <v>0</v>
      </c>
      <c r="H47" s="234" t="e">
        <f>G47/$G$51</f>
        <v>#DIV/0!</v>
      </c>
    </row>
    <row r="48" spans="2:12" ht="30.75" customHeight="1" x14ac:dyDescent="0.25">
      <c r="C48" s="231" t="s">
        <v>125</v>
      </c>
      <c r="D48" s="235" t="s">
        <v>11</v>
      </c>
      <c r="E48" s="235"/>
      <c r="F48" s="240">
        <v>44905200</v>
      </c>
      <c r="G48" s="233">
        <f>IF(Aba_01!$C$46&gt;12,(Aba_01!$C$46/12)*G24,(Aba_01!$C$46/12)*G24)</f>
        <v>0</v>
      </c>
      <c r="H48" s="234" t="e">
        <f>G48/$G$51</f>
        <v>#DIV/0!</v>
      </c>
    </row>
    <row r="49" spans="3:8" ht="30.75" customHeight="1" x14ac:dyDescent="0.3">
      <c r="C49" s="143"/>
      <c r="D49" s="144" t="s">
        <v>208</v>
      </c>
      <c r="E49" s="144"/>
      <c r="F49" s="145"/>
      <c r="G49" s="146">
        <f>SUM(G47:G48)</f>
        <v>0</v>
      </c>
      <c r="H49" s="147" t="e">
        <f>G49/$G$51</f>
        <v>#DIV/0!</v>
      </c>
    </row>
    <row r="50" spans="3:8" ht="30.75" customHeight="1" x14ac:dyDescent="0.25">
      <c r="C50" s="148"/>
      <c r="D50" s="61"/>
      <c r="E50" s="61"/>
      <c r="F50" s="148"/>
      <c r="G50" s="149"/>
      <c r="H50" s="150"/>
    </row>
    <row r="51" spans="3:8" ht="30.75" customHeight="1" x14ac:dyDescent="0.3">
      <c r="C51" s="143"/>
      <c r="D51" s="144" t="s">
        <v>232</v>
      </c>
      <c r="E51" s="144"/>
      <c r="F51" s="145"/>
      <c r="G51" s="146">
        <f>G46+G49</f>
        <v>0</v>
      </c>
      <c r="H51" s="147" t="e">
        <f>G51/$G$51</f>
        <v>#DIV/0!</v>
      </c>
    </row>
    <row r="52" spans="3:8" ht="30.75" customHeight="1" x14ac:dyDescent="0.25">
      <c r="C52" s="241"/>
      <c r="D52" s="242" t="s">
        <v>233</v>
      </c>
      <c r="E52" s="242"/>
      <c r="F52" s="241"/>
      <c r="G52" s="243">
        <f>(G37+G38+G39+G40+G41+G42+G43+G44+G45+G47+G48)*H6</f>
        <v>0</v>
      </c>
      <c r="H52" s="234" t="e">
        <f>G52/$G$46</f>
        <v>#DIV/0!</v>
      </c>
    </row>
    <row r="53" spans="3:8" ht="30.75" customHeight="1" x14ac:dyDescent="0.25">
      <c r="C53" s="237"/>
      <c r="D53" s="235" t="s">
        <v>234</v>
      </c>
      <c r="E53" s="235"/>
      <c r="F53" s="232"/>
      <c r="G53" s="233">
        <f>(G37+G38+G39+G40+G41+G42+G43+G44+G45+G47+G48)*H4</f>
        <v>0</v>
      </c>
      <c r="H53" s="234" t="e">
        <f>G53/$G$51</f>
        <v>#DIV/0!</v>
      </c>
    </row>
    <row r="54" spans="3:8" ht="30.75" customHeight="1" x14ac:dyDescent="0.25">
      <c r="C54" s="260"/>
      <c r="D54" s="261" t="s">
        <v>240</v>
      </c>
      <c r="E54" s="261"/>
      <c r="F54" s="262"/>
      <c r="G54" s="263">
        <f>($H$8/(1-$H$10))*SUM(G37,G38,G39,G40,G41,G42,G43,G44,G45,G47,G48,G53)/(1-($H$8/(1-$H$10)))</f>
        <v>0</v>
      </c>
      <c r="H54" s="264" t="e">
        <f>G54/$G$56</f>
        <v>#DIV/0!</v>
      </c>
    </row>
    <row r="55" spans="3:8" ht="30.75" customHeight="1" x14ac:dyDescent="0.25">
      <c r="C55" s="260"/>
      <c r="D55" s="261" t="s">
        <v>242</v>
      </c>
      <c r="E55" s="261"/>
      <c r="F55" s="262"/>
      <c r="G55" s="263">
        <f>$H$10*SUM(G37,G38,G39,G40,G41,G42,G43,G44,G45,G47,G48,G52,G53,G54)/(1-$H$10)</f>
        <v>0</v>
      </c>
      <c r="H55" s="264" t="e">
        <f>G55/$G$56</f>
        <v>#DIV/0!</v>
      </c>
    </row>
    <row r="56" spans="3:8" ht="30.75" customHeight="1" x14ac:dyDescent="0.25">
      <c r="C56" s="244"/>
      <c r="D56" s="244" t="s">
        <v>0</v>
      </c>
      <c r="E56" s="244"/>
      <c r="F56" s="244"/>
      <c r="G56" s="266">
        <f>SUM(G51:G55)</f>
        <v>0</v>
      </c>
      <c r="H56" s="246"/>
    </row>
    <row r="57" spans="3:8" x14ac:dyDescent="0.25"/>
    <row r="58" spans="3:8" hidden="1" x14ac:dyDescent="0.25"/>
    <row r="59" spans="3:8" hidden="1" x14ac:dyDescent="0.25"/>
    <row r="60" spans="3:8" hidden="1" x14ac:dyDescent="0.25"/>
    <row r="61" spans="3:8" hidden="1" x14ac:dyDescent="0.25"/>
    <row r="62" spans="3:8" hidden="1" x14ac:dyDescent="0.25"/>
    <row r="63" spans="3:8" hidden="1" x14ac:dyDescent="0.25"/>
    <row r="64" spans="3:8"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sheetData>
  <sheetProtection password="F2E8" sheet="1" objects="1" scenarios="1" selectLockedCells="1" selectUnlockedCells="1"/>
  <mergeCells count="21">
    <mergeCell ref="D36:F36"/>
    <mergeCell ref="D37:E37"/>
    <mergeCell ref="D20:D21"/>
    <mergeCell ref="C20:C21"/>
    <mergeCell ref="C1:H1"/>
    <mergeCell ref="D12:F12"/>
    <mergeCell ref="D10:G10"/>
    <mergeCell ref="D6:G6"/>
    <mergeCell ref="D4:G4"/>
    <mergeCell ref="D8:G8"/>
    <mergeCell ref="D17:D18"/>
    <mergeCell ref="C17:C18"/>
    <mergeCell ref="D13:E13"/>
    <mergeCell ref="D15:E15"/>
    <mergeCell ref="D16:E16"/>
    <mergeCell ref="D39:E39"/>
    <mergeCell ref="D40:E40"/>
    <mergeCell ref="C41:C42"/>
    <mergeCell ref="D41:D42"/>
    <mergeCell ref="C44:C45"/>
    <mergeCell ref="D44:D45"/>
  </mergeCells>
  <pageMargins left="0.51181102362204722" right="0.51181102362204722" top="0.39370078740157483"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0">
    <tabColor rgb="FF002060"/>
  </sheetPr>
  <dimension ref="A1:AA1003"/>
  <sheetViews>
    <sheetView showGridLines="0" zoomScale="120" zoomScaleNormal="120" workbookViewId="0">
      <pane ySplit="1" topLeftCell="A2" activePane="bottomLeft" state="frozen"/>
      <selection pane="bottomLeft" activeCell="D6" sqref="D6"/>
    </sheetView>
  </sheetViews>
  <sheetFormatPr defaultColWidth="0" defaultRowHeight="0" customHeight="1" zeroHeight="1" x14ac:dyDescent="0.25"/>
  <cols>
    <col min="1" max="1" width="2.5546875" customWidth="1"/>
    <col min="2" max="2" width="20" customWidth="1"/>
    <col min="3" max="3" width="37.21875" customWidth="1"/>
    <col min="4" max="4" width="30.21875" customWidth="1"/>
    <col min="5" max="5" width="4.21875" customWidth="1"/>
    <col min="6" max="6" width="2.5546875" hidden="1" customWidth="1"/>
    <col min="7" max="27" width="8.5546875" hidden="1" customWidth="1"/>
    <col min="28" max="16384" width="12.5546875" hidden="1"/>
  </cols>
  <sheetData>
    <row r="1" spans="2:13" ht="22.5" customHeight="1" x14ac:dyDescent="0.3">
      <c r="B1" s="153" t="s">
        <v>213</v>
      </c>
      <c r="C1" s="213"/>
      <c r="D1" s="214"/>
      <c r="E1" s="49">
        <v>1</v>
      </c>
    </row>
    <row r="2" spans="2:13" ht="12.75" customHeight="1" x14ac:dyDescent="0.3">
      <c r="B2" s="153"/>
      <c r="C2" s="213"/>
      <c r="D2" s="214"/>
      <c r="E2" s="214"/>
    </row>
    <row r="3" spans="2:13" ht="27" customHeight="1" x14ac:dyDescent="0.25">
      <c r="B3" s="213" t="s">
        <v>36</v>
      </c>
      <c r="C3" s="213"/>
      <c r="D3" s="214"/>
      <c r="E3" s="215"/>
    </row>
    <row r="4" spans="2:13" ht="27" customHeight="1" x14ac:dyDescent="0.25">
      <c r="B4" s="213" t="s">
        <v>37</v>
      </c>
      <c r="C4" s="213"/>
      <c r="D4" s="214"/>
      <c r="E4" s="214"/>
    </row>
    <row r="5" spans="2:13" ht="27" customHeight="1" x14ac:dyDescent="0.25">
      <c r="B5" s="213" t="s">
        <v>38</v>
      </c>
      <c r="C5" s="213"/>
      <c r="D5" s="214"/>
      <c r="E5" s="214"/>
    </row>
    <row r="6" spans="2:13" ht="12.75" customHeight="1" x14ac:dyDescent="0.25">
      <c r="B6" s="213"/>
      <c r="C6" s="213"/>
      <c r="D6" s="214"/>
      <c r="E6" s="214"/>
    </row>
    <row r="7" spans="2:13" ht="12.75" customHeight="1" thickBot="1" x14ac:dyDescent="0.3">
      <c r="B7" s="213"/>
      <c r="C7" s="213"/>
      <c r="D7" s="214"/>
      <c r="E7" s="214"/>
    </row>
    <row r="8" spans="2:13" ht="41.4" x14ac:dyDescent="0.25">
      <c r="B8" s="216" t="s">
        <v>13</v>
      </c>
      <c r="C8" s="217" t="s">
        <v>14</v>
      </c>
      <c r="D8" s="218" t="s">
        <v>15</v>
      </c>
      <c r="E8" s="213"/>
    </row>
    <row r="9" spans="2:13" ht="25.5" customHeight="1" x14ac:dyDescent="0.25">
      <c r="B9" s="219">
        <f>IF($E1=1,65%,50%)</f>
        <v>0.65</v>
      </c>
      <c r="C9" s="220">
        <f>IF($E1=1,15%,0%)</f>
        <v>0.15</v>
      </c>
      <c r="D9" s="221">
        <f>IF($E1=1,20%,50%)</f>
        <v>0.2</v>
      </c>
      <c r="E9" s="213"/>
    </row>
    <row r="10" spans="2:13" ht="15.75" customHeight="1" x14ac:dyDescent="0.25">
      <c r="B10" s="415">
        <f>Aba_06!$G$53*Aba_07!B9</f>
        <v>0</v>
      </c>
      <c r="C10" s="417">
        <f>Aba_06!$G$53*Aba_07!C9</f>
        <v>0</v>
      </c>
      <c r="D10" s="419">
        <f>Aba_06!$G$53*Aba_07!D9</f>
        <v>0</v>
      </c>
      <c r="E10" s="213"/>
    </row>
    <row r="11" spans="2:13" ht="32.25" customHeight="1" thickBot="1" x14ac:dyDescent="0.3">
      <c r="B11" s="416"/>
      <c r="C11" s="418"/>
      <c r="D11" s="420"/>
      <c r="E11" s="222"/>
    </row>
    <row r="12" spans="2:13" ht="48.75" customHeight="1" x14ac:dyDescent="0.25">
      <c r="B12" s="421" t="s">
        <v>39</v>
      </c>
      <c r="C12" s="421"/>
      <c r="D12" s="421"/>
      <c r="E12" s="6"/>
    </row>
    <row r="13" spans="2:13" ht="46.5" customHeight="1" x14ac:dyDescent="0.25">
      <c r="B13" s="422" t="s">
        <v>40</v>
      </c>
      <c r="C13" s="422"/>
      <c r="D13" s="422"/>
      <c r="E13" s="6"/>
    </row>
    <row r="14" spans="2:13" ht="12.75" customHeight="1" x14ac:dyDescent="0.25">
      <c r="B14" s="6"/>
      <c r="C14" s="6"/>
      <c r="D14" s="10"/>
      <c r="E14" s="10"/>
    </row>
    <row r="15" spans="2:13" ht="16.2" thickBot="1" x14ac:dyDescent="0.3">
      <c r="B15" s="319" t="s">
        <v>249</v>
      </c>
      <c r="C15" s="270"/>
      <c r="D15" s="270"/>
      <c r="F15" s="270"/>
    </row>
    <row r="16" spans="2:13" ht="18.600000000000001" thickBot="1" x14ac:dyDescent="0.3">
      <c r="B16" s="41" t="s">
        <v>106</v>
      </c>
      <c r="C16" s="25"/>
      <c r="D16" s="314"/>
      <c r="F16" s="23"/>
      <c r="G16" s="23"/>
      <c r="H16" s="23"/>
      <c r="I16" s="23"/>
      <c r="J16" s="23"/>
      <c r="K16" s="23"/>
      <c r="L16" s="23"/>
      <c r="M16" s="24"/>
    </row>
    <row r="17" spans="2:13" ht="108.6" customHeight="1" thickBot="1" x14ac:dyDescent="0.3">
      <c r="B17" s="409"/>
      <c r="C17" s="410"/>
      <c r="D17" s="411"/>
      <c r="F17" s="312"/>
      <c r="G17" s="312"/>
      <c r="H17" s="312"/>
      <c r="I17" s="312"/>
      <c r="J17" s="312"/>
      <c r="K17" s="312"/>
      <c r="L17" s="312"/>
      <c r="M17" s="313"/>
    </row>
    <row r="18" spans="2:13" ht="12.75" customHeight="1" x14ac:dyDescent="0.25"/>
    <row r="19" spans="2:13" ht="12.75" customHeight="1" thickBot="1" x14ac:dyDescent="0.3">
      <c r="C19" s="318" t="s">
        <v>108</v>
      </c>
      <c r="D19" s="317">
        <f ca="1">TODAY()</f>
        <v>45355</v>
      </c>
      <c r="E19" s="16"/>
      <c r="F19" s="16"/>
      <c r="G19" s="16"/>
      <c r="H19" s="16"/>
      <c r="I19" s="16"/>
      <c r="J19" s="16"/>
      <c r="K19" s="16"/>
      <c r="L19" s="16"/>
      <c r="M19" s="16"/>
    </row>
    <row r="20" spans="2:13" ht="18.600000000000001" thickBot="1" x14ac:dyDescent="0.3">
      <c r="B20" s="41" t="s">
        <v>107</v>
      </c>
      <c r="C20" s="25"/>
      <c r="D20" s="314"/>
      <c r="F20" s="23"/>
      <c r="G20" s="23"/>
      <c r="H20" s="23"/>
      <c r="I20" s="23"/>
      <c r="J20" s="23"/>
      <c r="K20" s="23"/>
      <c r="L20" s="23"/>
      <c r="M20" s="24"/>
    </row>
    <row r="21" spans="2:13" ht="36.6" customHeight="1" thickBot="1" x14ac:dyDescent="0.3">
      <c r="B21" s="412"/>
      <c r="C21" s="413"/>
      <c r="D21" s="414"/>
      <c r="F21" s="315"/>
      <c r="G21" s="315"/>
      <c r="H21" s="315"/>
      <c r="I21" s="315"/>
      <c r="J21" s="315"/>
      <c r="K21" s="315"/>
      <c r="L21" s="315"/>
      <c r="M21" s="316"/>
    </row>
    <row r="22" spans="2:13" ht="12.75" customHeight="1" x14ac:dyDescent="0.25"/>
    <row r="23" spans="2:13" ht="12.75" customHeight="1" x14ac:dyDescent="0.25"/>
    <row r="24" spans="2:13" ht="12.75" customHeight="1" x14ac:dyDescent="0.25"/>
    <row r="25" spans="2:13" ht="12.75" customHeight="1" x14ac:dyDescent="0.25"/>
    <row r="26" spans="2:13" ht="12.75" customHeight="1" x14ac:dyDescent="0.25"/>
    <row r="27" spans="2:13" ht="12.75" customHeight="1" x14ac:dyDescent="0.25"/>
    <row r="28" spans="2:13" ht="12.75" customHeight="1" x14ac:dyDescent="0.25"/>
    <row r="29" spans="2:13" ht="12.75" customHeight="1" x14ac:dyDescent="0.25"/>
    <row r="30" spans="2:13" ht="12.75" customHeight="1" x14ac:dyDescent="0.25"/>
    <row r="31" spans="2:13" ht="12.75" customHeight="1" x14ac:dyDescent="0.25"/>
    <row r="32" spans="2:1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sheetData>
  <sheetProtection sort="0" autoFilter="0"/>
  <mergeCells count="7">
    <mergeCell ref="B17:D17"/>
    <mergeCell ref="B21:D21"/>
    <mergeCell ref="B10:B11"/>
    <mergeCell ref="C10:C11"/>
    <mergeCell ref="D10:D11"/>
    <mergeCell ref="B12:D12"/>
    <mergeCell ref="B13:D13"/>
  </mergeCells>
  <pageMargins left="0.511811024" right="0.511811024" top="0.78740157499999996" bottom="0.7874015749999999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Option Button 1">
              <controlPr defaultSize="0" autoFill="0" autoLine="0" autoPict="0">
                <anchor moveWithCells="1">
                  <from>
                    <xdr:col>1</xdr:col>
                    <xdr:colOff>175260</xdr:colOff>
                    <xdr:row>3</xdr:row>
                    <xdr:rowOff>83820</xdr:rowOff>
                  </from>
                  <to>
                    <xdr:col>1</xdr:col>
                    <xdr:colOff>533400</xdr:colOff>
                    <xdr:row>4</xdr:row>
                    <xdr:rowOff>99060</xdr:rowOff>
                  </to>
                </anchor>
              </controlPr>
            </control>
          </mc:Choice>
        </mc:AlternateContent>
        <mc:AlternateContent xmlns:mc="http://schemas.openxmlformats.org/markup-compatibility/2006">
          <mc:Choice Requires="x14">
            <control shapeId="10242" r:id="rId5" name="Option Button 2">
              <controlPr defaultSize="0" autoFill="0" autoLine="0" autoPict="0">
                <anchor moveWithCells="1">
                  <from>
                    <xdr:col>1</xdr:col>
                    <xdr:colOff>175260</xdr:colOff>
                    <xdr:row>4</xdr:row>
                    <xdr:rowOff>60960</xdr:rowOff>
                  </from>
                  <to>
                    <xdr:col>1</xdr:col>
                    <xdr:colOff>502920</xdr:colOff>
                    <xdr:row>5</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11">
    <tabColor rgb="FF002060"/>
    <outlinePr summaryBelow="0" summaryRight="0"/>
  </sheetPr>
  <dimension ref="A1:S95"/>
  <sheetViews>
    <sheetView showGridLines="0" zoomScaleNormal="100" workbookViewId="0">
      <pane ySplit="1" topLeftCell="A2" activePane="bottomLeft" state="frozen"/>
      <selection pane="bottomLeft" activeCell="E20" sqref="E20:P28"/>
    </sheetView>
  </sheetViews>
  <sheetFormatPr defaultColWidth="0" defaultRowHeight="15" customHeight="1" zeroHeight="1" x14ac:dyDescent="0.25"/>
  <cols>
    <col min="1" max="1" width="0.88671875" style="7" customWidth="1"/>
    <col min="2" max="2" width="7.109375" style="7" customWidth="1"/>
    <col min="3" max="3" width="24.44140625" style="7" customWidth="1"/>
    <col min="4" max="4" width="10.109375" customWidth="1"/>
    <col min="5" max="16" width="6" customWidth="1"/>
    <col min="17" max="17" width="7" bestFit="1" customWidth="1"/>
    <col min="18" max="18" width="9.109375" bestFit="1" customWidth="1"/>
    <col min="19" max="19" width="2.88671875" customWidth="1"/>
    <col min="20" max="16384" width="12.5546875" hidden="1"/>
  </cols>
  <sheetData>
    <row r="1" spans="1:18" ht="5.25" customHeight="1" x14ac:dyDescent="0.25"/>
    <row r="2" spans="1:18" ht="15.6" x14ac:dyDescent="0.3">
      <c r="A2" s="269"/>
      <c r="B2" s="9" t="s">
        <v>250</v>
      </c>
      <c r="C2" s="269"/>
    </row>
    <row r="3" spans="1:18" ht="26.4" customHeight="1" x14ac:dyDescent="0.3">
      <c r="B3" s="9" t="s">
        <v>251</v>
      </c>
      <c r="P3" s="9"/>
    </row>
    <row r="4" spans="1:18" ht="20.399999999999999" customHeight="1" x14ac:dyDescent="0.3">
      <c r="B4" s="429" t="s">
        <v>42</v>
      </c>
      <c r="C4" s="429"/>
      <c r="D4" s="423" t="s">
        <v>41</v>
      </c>
      <c r="E4" s="40" t="s">
        <v>43</v>
      </c>
      <c r="F4" s="12"/>
      <c r="G4" s="12"/>
      <c r="H4" s="12"/>
      <c r="I4" s="12"/>
      <c r="J4" s="12"/>
      <c r="K4" s="12"/>
      <c r="L4" s="12"/>
      <c r="M4" s="12"/>
      <c r="N4" s="12"/>
      <c r="O4" s="12"/>
      <c r="P4" s="12"/>
      <c r="Q4" s="425" t="s">
        <v>3</v>
      </c>
      <c r="R4" s="427" t="s">
        <v>104</v>
      </c>
    </row>
    <row r="5" spans="1:18" ht="20.399999999999999" customHeight="1" x14ac:dyDescent="0.25">
      <c r="B5" s="430"/>
      <c r="C5" s="430"/>
      <c r="D5" s="424"/>
      <c r="E5" s="13">
        <v>1</v>
      </c>
      <c r="F5" s="13">
        <v>2</v>
      </c>
      <c r="G5" s="13">
        <v>3</v>
      </c>
      <c r="H5" s="13">
        <v>4</v>
      </c>
      <c r="I5" s="13">
        <v>5</v>
      </c>
      <c r="J5" s="13">
        <v>6</v>
      </c>
      <c r="K5" s="13">
        <v>7</v>
      </c>
      <c r="L5" s="13">
        <v>8</v>
      </c>
      <c r="M5" s="13">
        <v>9</v>
      </c>
      <c r="N5" s="13">
        <v>10</v>
      </c>
      <c r="O5" s="13">
        <v>11</v>
      </c>
      <c r="P5" s="13">
        <v>12</v>
      </c>
      <c r="Q5" s="426"/>
      <c r="R5" s="428"/>
    </row>
    <row r="6" spans="1:18" ht="16.5" customHeight="1" x14ac:dyDescent="0.25">
      <c r="B6" s="51">
        <v>33901400</v>
      </c>
      <c r="C6" s="37" t="s">
        <v>5</v>
      </c>
      <c r="D6" s="39">
        <f>Aba_06!G37</f>
        <v>0</v>
      </c>
      <c r="E6" s="44"/>
      <c r="F6" s="44"/>
      <c r="G6" s="44"/>
      <c r="H6" s="44"/>
      <c r="I6" s="44"/>
      <c r="J6" s="44"/>
      <c r="K6" s="44"/>
      <c r="L6" s="44"/>
      <c r="M6" s="44"/>
      <c r="N6" s="44"/>
      <c r="O6" s="44"/>
      <c r="P6" s="44"/>
      <c r="Q6" s="42">
        <f>SUM(E6:P6)</f>
        <v>0</v>
      </c>
      <c r="R6" s="39">
        <f>D6-Q6</f>
        <v>0</v>
      </c>
    </row>
    <row r="7" spans="1:18" ht="16.5" customHeight="1" x14ac:dyDescent="0.25">
      <c r="B7" s="51">
        <v>33903300</v>
      </c>
      <c r="C7" s="37" t="s">
        <v>100</v>
      </c>
      <c r="D7" s="39">
        <f>Aba_06!G38</f>
        <v>0</v>
      </c>
      <c r="E7" s="44"/>
      <c r="F7" s="44"/>
      <c r="G7" s="44"/>
      <c r="H7" s="44"/>
      <c r="I7" s="44"/>
      <c r="J7" s="44"/>
      <c r="K7" s="44"/>
      <c r="L7" s="44"/>
      <c r="M7" s="44"/>
      <c r="N7" s="44"/>
      <c r="O7" s="44"/>
      <c r="P7" s="44"/>
      <c r="Q7" s="42">
        <f>SUM(E7:P7)</f>
        <v>0</v>
      </c>
      <c r="R7" s="39">
        <f>D7-Q7</f>
        <v>0</v>
      </c>
    </row>
    <row r="8" spans="1:18" ht="16.5" customHeight="1" x14ac:dyDescent="0.25">
      <c r="B8" s="51">
        <v>33903000</v>
      </c>
      <c r="C8" s="37" t="s">
        <v>6</v>
      </c>
      <c r="D8" s="39">
        <f>Aba_06!G39</f>
        <v>0</v>
      </c>
      <c r="E8" s="44"/>
      <c r="F8" s="44"/>
      <c r="G8" s="44"/>
      <c r="H8" s="44"/>
      <c r="I8" s="44"/>
      <c r="J8" s="44"/>
      <c r="K8" s="44"/>
      <c r="L8" s="44"/>
      <c r="M8" s="44"/>
      <c r="N8" s="44"/>
      <c r="O8" s="44"/>
      <c r="P8" s="44"/>
      <c r="Q8" s="42">
        <f t="shared" ref="Q8:Q14" si="0">SUM(E8:P8)</f>
        <v>0</v>
      </c>
      <c r="R8" s="39">
        <f t="shared" ref="R8:R14" si="1">D8-Q8</f>
        <v>0</v>
      </c>
    </row>
    <row r="9" spans="1:18" ht="16.5" customHeight="1" x14ac:dyDescent="0.25">
      <c r="B9" s="51">
        <v>33901800</v>
      </c>
      <c r="C9" s="37" t="s">
        <v>101</v>
      </c>
      <c r="D9" s="39">
        <f>Aba_06!G40</f>
        <v>0</v>
      </c>
      <c r="E9" s="44"/>
      <c r="F9" s="44"/>
      <c r="G9" s="44"/>
      <c r="H9" s="44"/>
      <c r="I9" s="44"/>
      <c r="J9" s="44"/>
      <c r="K9" s="44"/>
      <c r="L9" s="44"/>
      <c r="M9" s="44"/>
      <c r="N9" s="44"/>
      <c r="O9" s="44"/>
      <c r="P9" s="44"/>
      <c r="Q9" s="42">
        <f t="shared" si="0"/>
        <v>0</v>
      </c>
      <c r="R9" s="39">
        <f t="shared" si="1"/>
        <v>0</v>
      </c>
    </row>
    <row r="10" spans="1:18" ht="16.5" customHeight="1" x14ac:dyDescent="0.25">
      <c r="B10" s="51">
        <v>33903600</v>
      </c>
      <c r="C10" s="37" t="s">
        <v>215</v>
      </c>
      <c r="D10" s="39">
        <f>Aba_06!G41+Aba_06!G42+Aba_06!G43</f>
        <v>0</v>
      </c>
      <c r="E10" s="44"/>
      <c r="F10" s="44"/>
      <c r="G10" s="44"/>
      <c r="H10" s="44"/>
      <c r="I10" s="44"/>
      <c r="J10" s="44"/>
      <c r="K10" s="44"/>
      <c r="L10" s="44"/>
      <c r="M10" s="44"/>
      <c r="N10" s="44"/>
      <c r="O10" s="44"/>
      <c r="P10" s="44"/>
      <c r="Q10" s="42">
        <f t="shared" si="0"/>
        <v>0</v>
      </c>
      <c r="R10" s="39">
        <f t="shared" si="1"/>
        <v>0</v>
      </c>
    </row>
    <row r="11" spans="1:18" ht="16.5" customHeight="1" x14ac:dyDescent="0.25">
      <c r="B11" s="51">
        <v>33903900</v>
      </c>
      <c r="C11" s="37" t="s">
        <v>214</v>
      </c>
      <c r="D11" s="39">
        <f>Aba_06!G44</f>
        <v>0</v>
      </c>
      <c r="E11" s="44"/>
      <c r="F11" s="44"/>
      <c r="G11" s="44"/>
      <c r="H11" s="44"/>
      <c r="I11" s="44"/>
      <c r="J11" s="44"/>
      <c r="K11" s="44"/>
      <c r="L11" s="44"/>
      <c r="M11" s="44"/>
      <c r="N11" s="44"/>
      <c r="O11" s="44"/>
      <c r="P11" s="44"/>
      <c r="Q11" s="42">
        <f>SUM(E11:P11)</f>
        <v>0</v>
      </c>
      <c r="R11" s="39">
        <f t="shared" si="1"/>
        <v>0</v>
      </c>
    </row>
    <row r="12" spans="1:18" ht="16.5" customHeight="1" x14ac:dyDescent="0.25">
      <c r="B12" s="51">
        <v>33903916</v>
      </c>
      <c r="C12" s="37" t="s">
        <v>102</v>
      </c>
      <c r="D12" s="39">
        <f>Aba_06!G45</f>
        <v>0</v>
      </c>
      <c r="E12" s="44"/>
      <c r="F12" s="44"/>
      <c r="G12" s="44"/>
      <c r="H12" s="44"/>
      <c r="I12" s="44"/>
      <c r="J12" s="44"/>
      <c r="K12" s="44"/>
      <c r="L12" s="44"/>
      <c r="M12" s="44"/>
      <c r="N12" s="44"/>
      <c r="O12" s="44"/>
      <c r="P12" s="44"/>
      <c r="Q12" s="42">
        <f t="shared" si="0"/>
        <v>0</v>
      </c>
      <c r="R12" s="39">
        <f t="shared" si="1"/>
        <v>0</v>
      </c>
    </row>
    <row r="13" spans="1:18" ht="16.5" customHeight="1" x14ac:dyDescent="0.25">
      <c r="B13" s="51">
        <v>44905100</v>
      </c>
      <c r="C13" s="37" t="s">
        <v>12</v>
      </c>
      <c r="D13" s="39">
        <f>Aba_06!G47</f>
        <v>0</v>
      </c>
      <c r="E13" s="44"/>
      <c r="F13" s="44"/>
      <c r="G13" s="44"/>
      <c r="H13" s="44"/>
      <c r="I13" s="44"/>
      <c r="J13" s="44"/>
      <c r="K13" s="44"/>
      <c r="L13" s="44"/>
      <c r="M13" s="44"/>
      <c r="N13" s="44"/>
      <c r="O13" s="44"/>
      <c r="P13" s="44"/>
      <c r="Q13" s="42">
        <f>SUM(E13:P13)</f>
        <v>0</v>
      </c>
      <c r="R13" s="39">
        <f>D13-Q13</f>
        <v>0</v>
      </c>
    </row>
    <row r="14" spans="1:18" ht="16.5" customHeight="1" x14ac:dyDescent="0.25">
      <c r="B14" s="51">
        <v>44905200</v>
      </c>
      <c r="C14" s="37" t="s">
        <v>103</v>
      </c>
      <c r="D14" s="39">
        <f>Aba_06!G48</f>
        <v>0</v>
      </c>
      <c r="E14" s="44"/>
      <c r="F14" s="44"/>
      <c r="G14" s="44"/>
      <c r="H14" s="44"/>
      <c r="I14" s="44"/>
      <c r="J14" s="44"/>
      <c r="K14" s="44"/>
      <c r="L14" s="44"/>
      <c r="M14" s="44"/>
      <c r="N14" s="44"/>
      <c r="O14" s="44"/>
      <c r="P14" s="44"/>
      <c r="Q14" s="42">
        <f t="shared" si="0"/>
        <v>0</v>
      </c>
      <c r="R14" s="39">
        <f t="shared" si="1"/>
        <v>0</v>
      </c>
    </row>
    <row r="15" spans="1:18" ht="22.8" customHeight="1" x14ac:dyDescent="0.25">
      <c r="B15" s="223" t="s">
        <v>216</v>
      </c>
      <c r="C15" s="38"/>
      <c r="D15" s="36">
        <f t="shared" ref="D15:R15" si="2">SUM(D6:D14)</f>
        <v>0</v>
      </c>
      <c r="E15" s="50">
        <f t="shared" si="2"/>
        <v>0</v>
      </c>
      <c r="F15" s="50">
        <f t="shared" si="2"/>
        <v>0</v>
      </c>
      <c r="G15" s="50">
        <f t="shared" si="2"/>
        <v>0</v>
      </c>
      <c r="H15" s="50">
        <f t="shared" si="2"/>
        <v>0</v>
      </c>
      <c r="I15" s="50">
        <f t="shared" si="2"/>
        <v>0</v>
      </c>
      <c r="J15" s="50">
        <f t="shared" si="2"/>
        <v>0</v>
      </c>
      <c r="K15" s="50">
        <f t="shared" si="2"/>
        <v>0</v>
      </c>
      <c r="L15" s="50">
        <f t="shared" si="2"/>
        <v>0</v>
      </c>
      <c r="M15" s="50">
        <f t="shared" si="2"/>
        <v>0</v>
      </c>
      <c r="N15" s="50">
        <f t="shared" si="2"/>
        <v>0</v>
      </c>
      <c r="O15" s="50">
        <f t="shared" si="2"/>
        <v>0</v>
      </c>
      <c r="P15" s="50">
        <f t="shared" si="2"/>
        <v>0</v>
      </c>
      <c r="Q15" s="50">
        <f t="shared" si="2"/>
        <v>0</v>
      </c>
      <c r="R15" s="50">
        <f t="shared" si="2"/>
        <v>0</v>
      </c>
    </row>
    <row r="16" spans="1:18" ht="12" customHeight="1" x14ac:dyDescent="0.25">
      <c r="B16" s="37" t="s">
        <v>105</v>
      </c>
      <c r="C16" s="26"/>
      <c r="D16" s="27"/>
      <c r="E16" s="27"/>
      <c r="F16" s="27"/>
      <c r="G16" s="27"/>
      <c r="H16" s="27"/>
      <c r="I16" s="27"/>
      <c r="J16" s="27"/>
      <c r="K16" s="27"/>
      <c r="L16" s="27"/>
      <c r="M16" s="27"/>
      <c r="N16" s="27"/>
      <c r="O16" s="27"/>
      <c r="P16" s="27"/>
      <c r="Q16" s="27"/>
      <c r="R16" s="27"/>
    </row>
    <row r="17" spans="1:18" ht="13.2" x14ac:dyDescent="0.25">
      <c r="C17" s="26"/>
      <c r="D17" s="27"/>
      <c r="E17" s="27"/>
      <c r="F17" s="27"/>
      <c r="G17" s="27"/>
      <c r="H17" s="27"/>
      <c r="I17" s="27"/>
      <c r="J17" s="27"/>
      <c r="K17" s="27"/>
      <c r="L17" s="27"/>
      <c r="M17" s="27"/>
      <c r="N17" s="27"/>
      <c r="O17" s="27"/>
      <c r="P17" s="27"/>
      <c r="Q17" s="27"/>
      <c r="R17" s="27"/>
    </row>
    <row r="18" spans="1:18" ht="20.399999999999999" customHeight="1" x14ac:dyDescent="0.3">
      <c r="B18" s="429" t="s">
        <v>42</v>
      </c>
      <c r="C18" s="429"/>
      <c r="D18" s="423" t="s">
        <v>41</v>
      </c>
      <c r="E18" s="40" t="s">
        <v>45</v>
      </c>
      <c r="F18" s="12"/>
      <c r="G18" s="12"/>
      <c r="H18" s="12"/>
      <c r="I18" s="12"/>
      <c r="J18" s="12"/>
      <c r="K18" s="12"/>
      <c r="L18" s="12"/>
      <c r="M18" s="12"/>
      <c r="N18" s="12"/>
      <c r="O18" s="12"/>
      <c r="P18" s="12"/>
      <c r="Q18" s="425" t="s">
        <v>3</v>
      </c>
      <c r="R18" s="427" t="s">
        <v>104</v>
      </c>
    </row>
    <row r="19" spans="1:18" ht="20.399999999999999" customHeight="1" x14ac:dyDescent="0.25">
      <c r="B19" s="430"/>
      <c r="C19" s="430"/>
      <c r="D19" s="424"/>
      <c r="E19" s="13">
        <v>1</v>
      </c>
      <c r="F19" s="13">
        <v>2</v>
      </c>
      <c r="G19" s="13">
        <v>3</v>
      </c>
      <c r="H19" s="13">
        <v>4</v>
      </c>
      <c r="I19" s="13">
        <v>5</v>
      </c>
      <c r="J19" s="13">
        <v>6</v>
      </c>
      <c r="K19" s="13">
        <v>7</v>
      </c>
      <c r="L19" s="13">
        <v>8</v>
      </c>
      <c r="M19" s="13">
        <v>9</v>
      </c>
      <c r="N19" s="13">
        <v>10</v>
      </c>
      <c r="O19" s="13">
        <v>11</v>
      </c>
      <c r="P19" s="13">
        <v>12</v>
      </c>
      <c r="Q19" s="426"/>
      <c r="R19" s="428"/>
    </row>
    <row r="20" spans="1:18" ht="16.5" customHeight="1" x14ac:dyDescent="0.25">
      <c r="B20" s="51">
        <v>33901400</v>
      </c>
      <c r="C20" s="37" t="s">
        <v>5</v>
      </c>
      <c r="D20" s="39">
        <f t="shared" ref="D20:D28" si="3">R6</f>
        <v>0</v>
      </c>
      <c r="E20" s="44"/>
      <c r="F20" s="44"/>
      <c r="G20" s="44"/>
      <c r="H20" s="44"/>
      <c r="I20" s="44"/>
      <c r="J20" s="44"/>
      <c r="K20" s="44"/>
      <c r="L20" s="44"/>
      <c r="M20" s="44"/>
      <c r="N20" s="44"/>
      <c r="O20" s="44"/>
      <c r="P20" s="44"/>
      <c r="Q20" s="39">
        <f>SUM(E20:P20)</f>
        <v>0</v>
      </c>
      <c r="R20" s="39">
        <f>D20-Q20</f>
        <v>0</v>
      </c>
    </row>
    <row r="21" spans="1:18" ht="16.5" customHeight="1" x14ac:dyDescent="0.25">
      <c r="B21" s="51">
        <v>33903300</v>
      </c>
      <c r="C21" s="37" t="s">
        <v>100</v>
      </c>
      <c r="D21" s="39">
        <f t="shared" si="3"/>
        <v>0</v>
      </c>
      <c r="E21" s="44"/>
      <c r="F21" s="44"/>
      <c r="G21" s="44"/>
      <c r="H21" s="44"/>
      <c r="I21" s="44"/>
      <c r="J21" s="44"/>
      <c r="K21" s="44"/>
      <c r="L21" s="44"/>
      <c r="M21" s="44"/>
      <c r="N21" s="44"/>
      <c r="O21" s="44"/>
      <c r="P21" s="44"/>
      <c r="Q21" s="39">
        <f>SUM(E21:P21)</f>
        <v>0</v>
      </c>
      <c r="R21" s="39">
        <f>D21-Q21</f>
        <v>0</v>
      </c>
    </row>
    <row r="22" spans="1:18" ht="16.5" customHeight="1" x14ac:dyDescent="0.25">
      <c r="B22" s="51">
        <v>33903000</v>
      </c>
      <c r="C22" s="37" t="s">
        <v>6</v>
      </c>
      <c r="D22" s="39">
        <f t="shared" si="3"/>
        <v>0</v>
      </c>
      <c r="E22" s="44"/>
      <c r="F22" s="44"/>
      <c r="G22" s="44"/>
      <c r="H22" s="44"/>
      <c r="I22" s="44"/>
      <c r="J22" s="44"/>
      <c r="K22" s="44"/>
      <c r="L22" s="44"/>
      <c r="M22" s="44"/>
      <c r="N22" s="44"/>
      <c r="O22" s="44"/>
      <c r="P22" s="44"/>
      <c r="Q22" s="39">
        <f t="shared" ref="Q22:Q28" si="4">SUM(E22:P22)</f>
        <v>0</v>
      </c>
      <c r="R22" s="39">
        <f t="shared" ref="R22:R28" si="5">D22-Q22</f>
        <v>0</v>
      </c>
    </row>
    <row r="23" spans="1:18" ht="16.5" customHeight="1" x14ac:dyDescent="0.25">
      <c r="B23" s="51">
        <v>33901800</v>
      </c>
      <c r="C23" s="37" t="s">
        <v>101</v>
      </c>
      <c r="D23" s="39">
        <f t="shared" si="3"/>
        <v>0</v>
      </c>
      <c r="E23" s="44"/>
      <c r="F23" s="44"/>
      <c r="G23" s="44"/>
      <c r="H23" s="44"/>
      <c r="I23" s="44"/>
      <c r="J23" s="44"/>
      <c r="K23" s="44"/>
      <c r="L23" s="44"/>
      <c r="M23" s="44"/>
      <c r="N23" s="44"/>
      <c r="O23" s="44"/>
      <c r="P23" s="44"/>
      <c r="Q23" s="39">
        <f t="shared" si="4"/>
        <v>0</v>
      </c>
      <c r="R23" s="39">
        <f t="shared" si="5"/>
        <v>0</v>
      </c>
    </row>
    <row r="24" spans="1:18" ht="16.5" customHeight="1" x14ac:dyDescent="0.25">
      <c r="B24" s="51">
        <v>33903600</v>
      </c>
      <c r="C24" s="37" t="s">
        <v>8</v>
      </c>
      <c r="D24" s="39">
        <f t="shared" si="3"/>
        <v>0</v>
      </c>
      <c r="E24" s="44"/>
      <c r="F24" s="44"/>
      <c r="G24" s="44"/>
      <c r="H24" s="44"/>
      <c r="I24" s="44"/>
      <c r="J24" s="44"/>
      <c r="K24" s="44"/>
      <c r="L24" s="44"/>
      <c r="M24" s="44"/>
      <c r="N24" s="44"/>
      <c r="O24" s="44"/>
      <c r="P24" s="44"/>
      <c r="Q24" s="39">
        <f t="shared" si="4"/>
        <v>0</v>
      </c>
      <c r="R24" s="39">
        <f t="shared" si="5"/>
        <v>0</v>
      </c>
    </row>
    <row r="25" spans="1:18" ht="16.5" customHeight="1" x14ac:dyDescent="0.25">
      <c r="B25" s="51">
        <v>33903900</v>
      </c>
      <c r="C25" s="37" t="s">
        <v>10</v>
      </c>
      <c r="D25" s="39">
        <f t="shared" si="3"/>
        <v>0</v>
      </c>
      <c r="E25" s="44"/>
      <c r="F25" s="44"/>
      <c r="G25" s="44"/>
      <c r="H25" s="44"/>
      <c r="I25" s="44"/>
      <c r="J25" s="44"/>
      <c r="K25" s="44"/>
      <c r="L25" s="44"/>
      <c r="M25" s="44"/>
      <c r="N25" s="44"/>
      <c r="O25" s="44"/>
      <c r="P25" s="44"/>
      <c r="Q25" s="39">
        <f t="shared" si="4"/>
        <v>0</v>
      </c>
      <c r="R25" s="39">
        <f t="shared" si="5"/>
        <v>0</v>
      </c>
    </row>
    <row r="26" spans="1:18" ht="16.5" customHeight="1" x14ac:dyDescent="0.25">
      <c r="B26" s="51">
        <v>33903916</v>
      </c>
      <c r="C26" s="37" t="s">
        <v>102</v>
      </c>
      <c r="D26" s="39">
        <f t="shared" si="3"/>
        <v>0</v>
      </c>
      <c r="E26" s="44"/>
      <c r="F26" s="44"/>
      <c r="G26" s="44"/>
      <c r="H26" s="44"/>
      <c r="I26" s="44"/>
      <c r="J26" s="44"/>
      <c r="K26" s="44"/>
      <c r="L26" s="44"/>
      <c r="M26" s="44"/>
      <c r="N26" s="44"/>
      <c r="O26" s="44"/>
      <c r="P26" s="44"/>
      <c r="Q26" s="39">
        <f t="shared" si="4"/>
        <v>0</v>
      </c>
      <c r="R26" s="39">
        <f t="shared" si="5"/>
        <v>0</v>
      </c>
    </row>
    <row r="27" spans="1:18" ht="16.5" customHeight="1" x14ac:dyDescent="0.25">
      <c r="B27" s="51">
        <v>44905100</v>
      </c>
      <c r="C27" s="37" t="s">
        <v>12</v>
      </c>
      <c r="D27" s="39">
        <f t="shared" si="3"/>
        <v>0</v>
      </c>
      <c r="E27" s="44"/>
      <c r="F27" s="44"/>
      <c r="G27" s="44"/>
      <c r="H27" s="44"/>
      <c r="I27" s="44"/>
      <c r="J27" s="44"/>
      <c r="K27" s="44"/>
      <c r="L27" s="44"/>
      <c r="M27" s="44"/>
      <c r="N27" s="44"/>
      <c r="O27" s="44"/>
      <c r="P27" s="44"/>
      <c r="Q27" s="39">
        <f>SUM(E27:P27)</f>
        <v>0</v>
      </c>
      <c r="R27" s="39">
        <f>D27-Q27</f>
        <v>0</v>
      </c>
    </row>
    <row r="28" spans="1:18" ht="16.5" customHeight="1" x14ac:dyDescent="0.25">
      <c r="B28" s="51">
        <v>44905200</v>
      </c>
      <c r="C28" s="37" t="s">
        <v>103</v>
      </c>
      <c r="D28" s="39">
        <f t="shared" si="3"/>
        <v>0</v>
      </c>
      <c r="E28" s="44"/>
      <c r="F28" s="44"/>
      <c r="G28" s="44"/>
      <c r="H28" s="44"/>
      <c r="I28" s="44"/>
      <c r="J28" s="44"/>
      <c r="K28" s="44"/>
      <c r="L28" s="44"/>
      <c r="M28" s="44"/>
      <c r="N28" s="44"/>
      <c r="O28" s="44"/>
      <c r="P28" s="44"/>
      <c r="Q28" s="39">
        <f t="shared" si="4"/>
        <v>0</v>
      </c>
      <c r="R28" s="39">
        <f t="shared" si="5"/>
        <v>0</v>
      </c>
    </row>
    <row r="29" spans="1:18" ht="22.2" customHeight="1" x14ac:dyDescent="0.25">
      <c r="B29" s="38" t="s">
        <v>0</v>
      </c>
      <c r="C29" s="38"/>
      <c r="D29" s="36">
        <f t="shared" ref="D29:R29" si="6">SUM(D20:D28)</f>
        <v>0</v>
      </c>
      <c r="E29" s="50">
        <f t="shared" si="6"/>
        <v>0</v>
      </c>
      <c r="F29" s="50">
        <f t="shared" si="6"/>
        <v>0</v>
      </c>
      <c r="G29" s="50">
        <f t="shared" si="6"/>
        <v>0</v>
      </c>
      <c r="H29" s="50">
        <f t="shared" si="6"/>
        <v>0</v>
      </c>
      <c r="I29" s="50">
        <f t="shared" si="6"/>
        <v>0</v>
      </c>
      <c r="J29" s="50">
        <f t="shared" si="6"/>
        <v>0</v>
      </c>
      <c r="K29" s="50">
        <f t="shared" si="6"/>
        <v>0</v>
      </c>
      <c r="L29" s="50">
        <f t="shared" si="6"/>
        <v>0</v>
      </c>
      <c r="M29" s="50">
        <f t="shared" si="6"/>
        <v>0</v>
      </c>
      <c r="N29" s="50">
        <f t="shared" si="6"/>
        <v>0</v>
      </c>
      <c r="O29" s="50">
        <f t="shared" si="6"/>
        <v>0</v>
      </c>
      <c r="P29" s="50">
        <f t="shared" si="6"/>
        <v>0</v>
      </c>
      <c r="Q29" s="50">
        <f t="shared" si="6"/>
        <v>0</v>
      </c>
      <c r="R29" s="36">
        <f t="shared" si="6"/>
        <v>0</v>
      </c>
    </row>
    <row r="30" spans="1:18" ht="13.2" x14ac:dyDescent="0.25">
      <c r="B30" s="37"/>
      <c r="C30" s="26"/>
      <c r="D30" s="27"/>
      <c r="E30" s="27"/>
      <c r="F30" s="27"/>
      <c r="G30" s="27"/>
      <c r="H30" s="27"/>
      <c r="I30" s="27"/>
      <c r="J30" s="27"/>
      <c r="K30" s="27"/>
      <c r="L30" s="27"/>
      <c r="M30" s="27"/>
      <c r="N30" s="27"/>
      <c r="O30" s="27"/>
      <c r="P30" s="27"/>
      <c r="Q30" s="27"/>
      <c r="R30" s="27"/>
    </row>
    <row r="31" spans="1:18" ht="13.2" x14ac:dyDescent="0.25">
      <c r="A31" s="269"/>
      <c r="B31" s="269"/>
      <c r="C31" s="269"/>
    </row>
    <row r="32" spans="1:18" ht="26.4" customHeight="1" x14ac:dyDescent="0.3">
      <c r="A32" s="269"/>
      <c r="B32" s="9" t="s">
        <v>248</v>
      </c>
      <c r="C32" s="269"/>
      <c r="P32" s="9"/>
    </row>
    <row r="33" spans="2:18" ht="18.75" customHeight="1" x14ac:dyDescent="0.3">
      <c r="B33" s="429" t="s">
        <v>42</v>
      </c>
      <c r="C33" s="429"/>
      <c r="D33" s="423" t="s">
        <v>41</v>
      </c>
      <c r="E33" s="40" t="s">
        <v>44</v>
      </c>
      <c r="F33" s="12"/>
      <c r="G33" s="12"/>
      <c r="H33" s="12"/>
      <c r="I33" s="12"/>
      <c r="J33" s="12"/>
      <c r="K33" s="12"/>
      <c r="L33" s="12"/>
      <c r="M33" s="12"/>
      <c r="N33" s="12"/>
      <c r="O33" s="12"/>
      <c r="P33" s="12"/>
      <c r="Q33" s="425" t="s">
        <v>3</v>
      </c>
      <c r="R33" s="427" t="s">
        <v>104</v>
      </c>
    </row>
    <row r="34" spans="2:18" ht="18.75" customHeight="1" x14ac:dyDescent="0.25">
      <c r="B34" s="430"/>
      <c r="C34" s="430"/>
      <c r="D34" s="424"/>
      <c r="E34" s="13">
        <v>1</v>
      </c>
      <c r="F34" s="13">
        <v>2</v>
      </c>
      <c r="G34" s="13">
        <v>3</v>
      </c>
      <c r="H34" s="13">
        <v>4</v>
      </c>
      <c r="I34" s="13">
        <v>5</v>
      </c>
      <c r="J34" s="13">
        <v>6</v>
      </c>
      <c r="K34" s="13">
        <v>7</v>
      </c>
      <c r="L34" s="13">
        <v>8</v>
      </c>
      <c r="M34" s="13">
        <v>9</v>
      </c>
      <c r="N34" s="13">
        <v>10</v>
      </c>
      <c r="O34" s="13">
        <v>11</v>
      </c>
      <c r="P34" s="13">
        <v>12</v>
      </c>
      <c r="Q34" s="426"/>
      <c r="R34" s="428"/>
    </row>
    <row r="35" spans="2:18" ht="18.75" customHeight="1" x14ac:dyDescent="0.25">
      <c r="B35" s="51">
        <v>33901400</v>
      </c>
      <c r="C35" s="37" t="s">
        <v>5</v>
      </c>
      <c r="D35" s="39">
        <f t="shared" ref="D35:D43" si="7">R20</f>
        <v>0</v>
      </c>
      <c r="E35" s="44"/>
      <c r="F35" s="44"/>
      <c r="G35" s="44"/>
      <c r="H35" s="44"/>
      <c r="I35" s="44"/>
      <c r="J35" s="44"/>
      <c r="K35" s="44"/>
      <c r="L35" s="44"/>
      <c r="M35" s="44"/>
      <c r="N35" s="44"/>
      <c r="O35" s="44"/>
      <c r="P35" s="44"/>
      <c r="Q35" s="39">
        <f>SUM(E35:P35)</f>
        <v>0</v>
      </c>
      <c r="R35" s="39">
        <f>D35-Q35</f>
        <v>0</v>
      </c>
    </row>
    <row r="36" spans="2:18" ht="18.75" customHeight="1" x14ac:dyDescent="0.25">
      <c r="B36" s="51">
        <v>33903300</v>
      </c>
      <c r="C36" s="37" t="s">
        <v>100</v>
      </c>
      <c r="D36" s="39">
        <f t="shared" si="7"/>
        <v>0</v>
      </c>
      <c r="E36" s="44"/>
      <c r="F36" s="44"/>
      <c r="G36" s="44"/>
      <c r="H36" s="44"/>
      <c r="I36" s="44"/>
      <c r="J36" s="44"/>
      <c r="K36" s="44"/>
      <c r="L36" s="44"/>
      <c r="M36" s="44"/>
      <c r="N36" s="44"/>
      <c r="O36" s="44"/>
      <c r="P36" s="44"/>
      <c r="Q36" s="39">
        <f>SUM(E36:P36)</f>
        <v>0</v>
      </c>
      <c r="R36" s="39">
        <f>D36-Q36</f>
        <v>0</v>
      </c>
    </row>
    <row r="37" spans="2:18" ht="18.75" customHeight="1" x14ac:dyDescent="0.25">
      <c r="B37" s="51">
        <v>33903000</v>
      </c>
      <c r="C37" s="37" t="s">
        <v>6</v>
      </c>
      <c r="D37" s="39">
        <f t="shared" si="7"/>
        <v>0</v>
      </c>
      <c r="E37" s="44"/>
      <c r="F37" s="44"/>
      <c r="G37" s="44"/>
      <c r="H37" s="44"/>
      <c r="I37" s="44"/>
      <c r="J37" s="44"/>
      <c r="K37" s="44"/>
      <c r="L37" s="44"/>
      <c r="M37" s="44"/>
      <c r="N37" s="44"/>
      <c r="O37" s="44"/>
      <c r="P37" s="44"/>
      <c r="Q37" s="39">
        <f t="shared" ref="Q37:Q43" si="8">SUM(E37:P37)</f>
        <v>0</v>
      </c>
      <c r="R37" s="39">
        <f t="shared" ref="R37:R43" si="9">D37-Q37</f>
        <v>0</v>
      </c>
    </row>
    <row r="38" spans="2:18" ht="18.75" customHeight="1" x14ac:dyDescent="0.25">
      <c r="B38" s="51">
        <v>33901800</v>
      </c>
      <c r="C38" s="37" t="s">
        <v>101</v>
      </c>
      <c r="D38" s="39">
        <f t="shared" si="7"/>
        <v>0</v>
      </c>
      <c r="E38" s="44"/>
      <c r="F38" s="44"/>
      <c r="G38" s="44"/>
      <c r="H38" s="44"/>
      <c r="I38" s="44"/>
      <c r="J38" s="44"/>
      <c r="K38" s="44"/>
      <c r="L38" s="44"/>
      <c r="M38" s="44"/>
      <c r="N38" s="44"/>
      <c r="O38" s="44"/>
      <c r="P38" s="44"/>
      <c r="Q38" s="39">
        <f t="shared" si="8"/>
        <v>0</v>
      </c>
      <c r="R38" s="39">
        <f t="shared" si="9"/>
        <v>0</v>
      </c>
    </row>
    <row r="39" spans="2:18" ht="18.75" customHeight="1" x14ac:dyDescent="0.25">
      <c r="B39" s="51">
        <v>33903600</v>
      </c>
      <c r="C39" s="37" t="s">
        <v>8</v>
      </c>
      <c r="D39" s="39">
        <f t="shared" si="7"/>
        <v>0</v>
      </c>
      <c r="E39" s="44"/>
      <c r="F39" s="44"/>
      <c r="G39" s="44"/>
      <c r="H39" s="44"/>
      <c r="I39" s="44"/>
      <c r="J39" s="44"/>
      <c r="K39" s="44"/>
      <c r="L39" s="44"/>
      <c r="M39" s="44"/>
      <c r="N39" s="44"/>
      <c r="O39" s="44"/>
      <c r="P39" s="44"/>
      <c r="Q39" s="39">
        <f t="shared" si="8"/>
        <v>0</v>
      </c>
      <c r="R39" s="39">
        <f t="shared" si="9"/>
        <v>0</v>
      </c>
    </row>
    <row r="40" spans="2:18" ht="18.75" customHeight="1" x14ac:dyDescent="0.25">
      <c r="B40" s="51">
        <v>33903900</v>
      </c>
      <c r="C40" s="37" t="s">
        <v>10</v>
      </c>
      <c r="D40" s="39">
        <f t="shared" si="7"/>
        <v>0</v>
      </c>
      <c r="E40" s="44"/>
      <c r="F40" s="44"/>
      <c r="G40" s="44"/>
      <c r="H40" s="44"/>
      <c r="I40" s="44"/>
      <c r="J40" s="44"/>
      <c r="K40" s="44"/>
      <c r="L40" s="44"/>
      <c r="M40" s="44"/>
      <c r="N40" s="44"/>
      <c r="O40" s="44"/>
      <c r="P40" s="44"/>
      <c r="Q40" s="39">
        <f t="shared" si="8"/>
        <v>0</v>
      </c>
      <c r="R40" s="39">
        <f t="shared" si="9"/>
        <v>0</v>
      </c>
    </row>
    <row r="41" spans="2:18" ht="18.75" customHeight="1" x14ac:dyDescent="0.25">
      <c r="B41" s="51">
        <v>33903916</v>
      </c>
      <c r="C41" s="37" t="s">
        <v>102</v>
      </c>
      <c r="D41" s="39">
        <f t="shared" si="7"/>
        <v>0</v>
      </c>
      <c r="E41" s="44"/>
      <c r="F41" s="44"/>
      <c r="G41" s="44"/>
      <c r="H41" s="44"/>
      <c r="I41" s="44"/>
      <c r="J41" s="44"/>
      <c r="K41" s="44"/>
      <c r="L41" s="44"/>
      <c r="M41" s="44"/>
      <c r="N41" s="44"/>
      <c r="O41" s="44"/>
      <c r="P41" s="44"/>
      <c r="Q41" s="39">
        <f t="shared" si="8"/>
        <v>0</v>
      </c>
      <c r="R41" s="39">
        <f t="shared" si="9"/>
        <v>0</v>
      </c>
    </row>
    <row r="42" spans="2:18" ht="18.75" customHeight="1" x14ac:dyDescent="0.25">
      <c r="B42" s="51">
        <v>44905100</v>
      </c>
      <c r="C42" s="37" t="s">
        <v>12</v>
      </c>
      <c r="D42" s="39">
        <f t="shared" si="7"/>
        <v>0</v>
      </c>
      <c r="E42" s="44"/>
      <c r="F42" s="44"/>
      <c r="G42" s="44"/>
      <c r="H42" s="44"/>
      <c r="I42" s="44"/>
      <c r="J42" s="44"/>
      <c r="K42" s="44"/>
      <c r="L42" s="44"/>
      <c r="M42" s="44"/>
      <c r="N42" s="44"/>
      <c r="O42" s="44"/>
      <c r="P42" s="44"/>
      <c r="Q42" s="39">
        <f t="shared" si="8"/>
        <v>0</v>
      </c>
      <c r="R42" s="39">
        <f>D42-Q42</f>
        <v>0</v>
      </c>
    </row>
    <row r="43" spans="2:18" ht="18.75" customHeight="1" x14ac:dyDescent="0.25">
      <c r="B43" s="51">
        <v>44905200</v>
      </c>
      <c r="C43" s="37" t="s">
        <v>103</v>
      </c>
      <c r="D43" s="39">
        <f t="shared" si="7"/>
        <v>0</v>
      </c>
      <c r="E43" s="44"/>
      <c r="F43" s="44"/>
      <c r="G43" s="44"/>
      <c r="H43" s="44"/>
      <c r="I43" s="44"/>
      <c r="J43" s="44"/>
      <c r="K43" s="44"/>
      <c r="L43" s="44"/>
      <c r="M43" s="44"/>
      <c r="N43" s="44"/>
      <c r="O43" s="44"/>
      <c r="P43" s="44"/>
      <c r="Q43" s="39">
        <f t="shared" si="8"/>
        <v>0</v>
      </c>
      <c r="R43" s="39">
        <f t="shared" si="9"/>
        <v>0</v>
      </c>
    </row>
    <row r="44" spans="2:18" ht="18.75" customHeight="1" x14ac:dyDescent="0.25">
      <c r="B44" s="38" t="s">
        <v>0</v>
      </c>
      <c r="C44" s="38"/>
      <c r="D44" s="36">
        <f t="shared" ref="D44:R44" si="10">SUM(D35:D43)</f>
        <v>0</v>
      </c>
      <c r="E44" s="50">
        <f t="shared" si="10"/>
        <v>0</v>
      </c>
      <c r="F44" s="50">
        <f t="shared" si="10"/>
        <v>0</v>
      </c>
      <c r="G44" s="50">
        <f t="shared" si="10"/>
        <v>0</v>
      </c>
      <c r="H44" s="50">
        <f t="shared" si="10"/>
        <v>0</v>
      </c>
      <c r="I44" s="50">
        <f t="shared" si="10"/>
        <v>0</v>
      </c>
      <c r="J44" s="50">
        <f t="shared" si="10"/>
        <v>0</v>
      </c>
      <c r="K44" s="50">
        <f t="shared" si="10"/>
        <v>0</v>
      </c>
      <c r="L44" s="50">
        <f t="shared" si="10"/>
        <v>0</v>
      </c>
      <c r="M44" s="50">
        <f t="shared" si="10"/>
        <v>0</v>
      </c>
      <c r="N44" s="50">
        <f t="shared" si="10"/>
        <v>0</v>
      </c>
      <c r="O44" s="50">
        <f t="shared" si="10"/>
        <v>0</v>
      </c>
      <c r="P44" s="50">
        <f t="shared" si="10"/>
        <v>0</v>
      </c>
      <c r="Q44" s="50">
        <f t="shared" si="10"/>
        <v>0</v>
      </c>
      <c r="R44" s="36">
        <f t="shared" si="10"/>
        <v>0</v>
      </c>
    </row>
    <row r="45" spans="2:18" ht="18.75" customHeight="1" x14ac:dyDescent="0.25"/>
    <row r="46" spans="2:18" ht="18.75" customHeight="1" x14ac:dyDescent="0.3">
      <c r="B46" s="429" t="s">
        <v>42</v>
      </c>
      <c r="C46" s="429"/>
      <c r="D46" s="423" t="s">
        <v>41</v>
      </c>
      <c r="E46" s="40" t="s">
        <v>46</v>
      </c>
      <c r="F46" s="12"/>
      <c r="G46" s="12"/>
      <c r="H46" s="12"/>
      <c r="I46" s="12"/>
      <c r="J46" s="12"/>
      <c r="K46" s="12"/>
      <c r="L46" s="12"/>
      <c r="M46" s="12"/>
      <c r="N46" s="12"/>
      <c r="O46" s="12"/>
      <c r="P46" s="12"/>
      <c r="Q46" s="425" t="s">
        <v>3</v>
      </c>
      <c r="R46" s="427" t="s">
        <v>104</v>
      </c>
    </row>
    <row r="47" spans="2:18" ht="18.75" customHeight="1" x14ac:dyDescent="0.25">
      <c r="B47" s="430"/>
      <c r="C47" s="430"/>
      <c r="D47" s="424"/>
      <c r="E47" s="13">
        <v>1</v>
      </c>
      <c r="F47" s="13">
        <v>2</v>
      </c>
      <c r="G47" s="13">
        <v>3</v>
      </c>
      <c r="H47" s="13">
        <v>4</v>
      </c>
      <c r="I47" s="13">
        <v>5</v>
      </c>
      <c r="J47" s="13">
        <v>6</v>
      </c>
      <c r="K47" s="13">
        <v>7</v>
      </c>
      <c r="L47" s="13">
        <v>8</v>
      </c>
      <c r="M47" s="13">
        <v>9</v>
      </c>
      <c r="N47" s="13">
        <v>10</v>
      </c>
      <c r="O47" s="13">
        <v>11</v>
      </c>
      <c r="P47" s="13">
        <v>12</v>
      </c>
      <c r="Q47" s="426"/>
      <c r="R47" s="428"/>
    </row>
    <row r="48" spans="2:18" ht="18.75" customHeight="1" x14ac:dyDescent="0.25">
      <c r="B48" s="51">
        <v>33901400</v>
      </c>
      <c r="C48" s="37" t="s">
        <v>5</v>
      </c>
      <c r="D48" s="39">
        <f t="shared" ref="D48:D56" si="11">R35</f>
        <v>0</v>
      </c>
      <c r="E48" s="44"/>
      <c r="F48" s="44"/>
      <c r="G48" s="44"/>
      <c r="H48" s="44"/>
      <c r="I48" s="44"/>
      <c r="J48" s="44"/>
      <c r="K48" s="44"/>
      <c r="L48" s="44"/>
      <c r="M48" s="44"/>
      <c r="N48" s="44"/>
      <c r="O48" s="44"/>
      <c r="P48" s="44"/>
      <c r="Q48" s="39">
        <f>SUM(E48:P48)</f>
        <v>0</v>
      </c>
      <c r="R48" s="39">
        <f>D48-Q48</f>
        <v>0</v>
      </c>
    </row>
    <row r="49" spans="2:18" ht="18.75" customHeight="1" x14ac:dyDescent="0.25">
      <c r="B49" s="51">
        <v>33903300</v>
      </c>
      <c r="C49" s="37" t="s">
        <v>100</v>
      </c>
      <c r="D49" s="39">
        <f t="shared" si="11"/>
        <v>0</v>
      </c>
      <c r="E49" s="44"/>
      <c r="F49" s="44"/>
      <c r="G49" s="44"/>
      <c r="H49" s="44"/>
      <c r="I49" s="44"/>
      <c r="J49" s="44"/>
      <c r="K49" s="44"/>
      <c r="L49" s="44"/>
      <c r="M49" s="44"/>
      <c r="N49" s="44"/>
      <c r="O49" s="44"/>
      <c r="P49" s="44"/>
      <c r="Q49" s="39">
        <f t="shared" ref="Q49:Q56" si="12">SUM(E49:P49)</f>
        <v>0</v>
      </c>
      <c r="R49" s="39">
        <f>D49-Q49</f>
        <v>0</v>
      </c>
    </row>
    <row r="50" spans="2:18" ht="18.75" customHeight="1" x14ac:dyDescent="0.25">
      <c r="B50" s="51">
        <v>33903000</v>
      </c>
      <c r="C50" s="37" t="s">
        <v>6</v>
      </c>
      <c r="D50" s="39">
        <f t="shared" si="11"/>
        <v>0</v>
      </c>
      <c r="E50" s="44"/>
      <c r="F50" s="44"/>
      <c r="G50" s="44"/>
      <c r="H50" s="44"/>
      <c r="I50" s="44"/>
      <c r="J50" s="44"/>
      <c r="K50" s="44"/>
      <c r="L50" s="44"/>
      <c r="M50" s="44"/>
      <c r="N50" s="44"/>
      <c r="O50" s="44"/>
      <c r="P50" s="44"/>
      <c r="Q50" s="39">
        <f t="shared" si="12"/>
        <v>0</v>
      </c>
      <c r="R50" s="39">
        <f t="shared" ref="R50:R56" si="13">D50-Q50</f>
        <v>0</v>
      </c>
    </row>
    <row r="51" spans="2:18" ht="18.75" customHeight="1" x14ac:dyDescent="0.25">
      <c r="B51" s="51">
        <v>33901800</v>
      </c>
      <c r="C51" s="37" t="s">
        <v>101</v>
      </c>
      <c r="D51" s="39">
        <f t="shared" si="11"/>
        <v>0</v>
      </c>
      <c r="E51" s="44"/>
      <c r="F51" s="44"/>
      <c r="G51" s="44"/>
      <c r="H51" s="44"/>
      <c r="I51" s="44"/>
      <c r="J51" s="44"/>
      <c r="K51" s="44"/>
      <c r="L51" s="44"/>
      <c r="M51" s="44"/>
      <c r="N51" s="44"/>
      <c r="O51" s="44"/>
      <c r="P51" s="44"/>
      <c r="Q51" s="39">
        <f t="shared" si="12"/>
        <v>0</v>
      </c>
      <c r="R51" s="39">
        <f t="shared" si="13"/>
        <v>0</v>
      </c>
    </row>
    <row r="52" spans="2:18" ht="18.75" customHeight="1" x14ac:dyDescent="0.25">
      <c r="B52" s="51">
        <v>33903600</v>
      </c>
      <c r="C52" s="37" t="s">
        <v>8</v>
      </c>
      <c r="D52" s="39">
        <f t="shared" si="11"/>
        <v>0</v>
      </c>
      <c r="E52" s="44"/>
      <c r="F52" s="44"/>
      <c r="G52" s="44"/>
      <c r="H52" s="44"/>
      <c r="I52" s="44"/>
      <c r="J52" s="44"/>
      <c r="K52" s="44"/>
      <c r="L52" s="44"/>
      <c r="M52" s="44"/>
      <c r="N52" s="44"/>
      <c r="O52" s="44"/>
      <c r="P52" s="44"/>
      <c r="Q52" s="39">
        <f t="shared" si="12"/>
        <v>0</v>
      </c>
      <c r="R52" s="39">
        <f t="shared" si="13"/>
        <v>0</v>
      </c>
    </row>
    <row r="53" spans="2:18" ht="18.75" customHeight="1" x14ac:dyDescent="0.25">
      <c r="B53" s="51">
        <v>33903900</v>
      </c>
      <c r="C53" s="37" t="s">
        <v>10</v>
      </c>
      <c r="D53" s="39">
        <f t="shared" si="11"/>
        <v>0</v>
      </c>
      <c r="E53" s="44"/>
      <c r="F53" s="44"/>
      <c r="G53" s="44"/>
      <c r="H53" s="44"/>
      <c r="I53" s="44"/>
      <c r="J53" s="44"/>
      <c r="K53" s="44"/>
      <c r="L53" s="44"/>
      <c r="M53" s="44"/>
      <c r="N53" s="44"/>
      <c r="O53" s="44"/>
      <c r="P53" s="44"/>
      <c r="Q53" s="39">
        <f t="shared" si="12"/>
        <v>0</v>
      </c>
      <c r="R53" s="39">
        <f t="shared" si="13"/>
        <v>0</v>
      </c>
    </row>
    <row r="54" spans="2:18" ht="18.75" customHeight="1" x14ac:dyDescent="0.25">
      <c r="B54" s="51">
        <v>33903916</v>
      </c>
      <c r="C54" s="37" t="s">
        <v>102</v>
      </c>
      <c r="D54" s="39">
        <f t="shared" si="11"/>
        <v>0</v>
      </c>
      <c r="E54" s="44"/>
      <c r="F54" s="44"/>
      <c r="G54" s="44"/>
      <c r="H54" s="44"/>
      <c r="I54" s="44"/>
      <c r="J54" s="44"/>
      <c r="K54" s="44"/>
      <c r="L54" s="44"/>
      <c r="M54" s="44"/>
      <c r="N54" s="44"/>
      <c r="O54" s="44"/>
      <c r="P54" s="44"/>
      <c r="Q54" s="39">
        <f t="shared" si="12"/>
        <v>0</v>
      </c>
      <c r="R54" s="39">
        <f t="shared" si="13"/>
        <v>0</v>
      </c>
    </row>
    <row r="55" spans="2:18" ht="18.75" customHeight="1" x14ac:dyDescent="0.25">
      <c r="B55" s="51">
        <v>44905100</v>
      </c>
      <c r="C55" s="37" t="s">
        <v>12</v>
      </c>
      <c r="D55" s="39">
        <f t="shared" si="11"/>
        <v>0</v>
      </c>
      <c r="E55" s="44"/>
      <c r="F55" s="44"/>
      <c r="G55" s="44"/>
      <c r="H55" s="44"/>
      <c r="I55" s="44"/>
      <c r="J55" s="44"/>
      <c r="K55" s="44"/>
      <c r="L55" s="44"/>
      <c r="M55" s="44"/>
      <c r="N55" s="44"/>
      <c r="O55" s="44"/>
      <c r="P55" s="44"/>
      <c r="Q55" s="39">
        <f t="shared" si="12"/>
        <v>0</v>
      </c>
      <c r="R55" s="39">
        <f>D55-Q55</f>
        <v>0</v>
      </c>
    </row>
    <row r="56" spans="2:18" ht="18.75" customHeight="1" x14ac:dyDescent="0.25">
      <c r="B56" s="51">
        <v>44905200</v>
      </c>
      <c r="C56" s="37" t="s">
        <v>103</v>
      </c>
      <c r="D56" s="39">
        <f t="shared" si="11"/>
        <v>0</v>
      </c>
      <c r="E56" s="44"/>
      <c r="F56" s="44"/>
      <c r="G56" s="44"/>
      <c r="H56" s="44"/>
      <c r="I56" s="44"/>
      <c r="J56" s="44"/>
      <c r="K56" s="44"/>
      <c r="L56" s="44"/>
      <c r="M56" s="44"/>
      <c r="N56" s="44"/>
      <c r="O56" s="44"/>
      <c r="P56" s="44"/>
      <c r="Q56" s="39">
        <f t="shared" si="12"/>
        <v>0</v>
      </c>
      <c r="R56" s="39">
        <f t="shared" si="13"/>
        <v>0</v>
      </c>
    </row>
    <row r="57" spans="2:18" ht="18.75" customHeight="1" x14ac:dyDescent="0.25">
      <c r="B57" s="38" t="s">
        <v>0</v>
      </c>
      <c r="C57" s="38"/>
      <c r="D57" s="36">
        <f t="shared" ref="D57:R57" si="14">SUM(D48:D56)</f>
        <v>0</v>
      </c>
      <c r="E57" s="50">
        <f t="shared" si="14"/>
        <v>0</v>
      </c>
      <c r="F57" s="50">
        <f t="shared" si="14"/>
        <v>0</v>
      </c>
      <c r="G57" s="50">
        <f t="shared" si="14"/>
        <v>0</v>
      </c>
      <c r="H57" s="50">
        <f t="shared" si="14"/>
        <v>0</v>
      </c>
      <c r="I57" s="50">
        <f t="shared" si="14"/>
        <v>0</v>
      </c>
      <c r="J57" s="50">
        <f t="shared" si="14"/>
        <v>0</v>
      </c>
      <c r="K57" s="50">
        <f t="shared" si="14"/>
        <v>0</v>
      </c>
      <c r="L57" s="50">
        <f t="shared" si="14"/>
        <v>0</v>
      </c>
      <c r="M57" s="50">
        <f t="shared" si="14"/>
        <v>0</v>
      </c>
      <c r="N57" s="50">
        <f t="shared" si="14"/>
        <v>0</v>
      </c>
      <c r="O57" s="50">
        <f t="shared" si="14"/>
        <v>0</v>
      </c>
      <c r="P57" s="50">
        <f t="shared" si="14"/>
        <v>0</v>
      </c>
      <c r="Q57" s="50">
        <f t="shared" si="14"/>
        <v>0</v>
      </c>
      <c r="R57" s="36">
        <f t="shared" si="14"/>
        <v>0</v>
      </c>
    </row>
    <row r="58" spans="2:18" ht="21" customHeight="1" x14ac:dyDescent="0.25"/>
    <row r="59" spans="2:18" ht="21" customHeight="1" x14ac:dyDescent="0.3">
      <c r="B59" s="429" t="s">
        <v>42</v>
      </c>
      <c r="C59" s="429"/>
      <c r="D59" s="423" t="s">
        <v>41</v>
      </c>
      <c r="E59" s="40" t="s">
        <v>47</v>
      </c>
      <c r="F59" s="12"/>
      <c r="G59" s="12"/>
      <c r="H59" s="12"/>
      <c r="I59" s="12"/>
      <c r="J59" s="12"/>
      <c r="K59" s="12"/>
      <c r="L59" s="12"/>
      <c r="M59" s="12"/>
      <c r="N59" s="12"/>
      <c r="O59" s="12"/>
      <c r="P59" s="12"/>
      <c r="Q59" s="425" t="s">
        <v>3</v>
      </c>
      <c r="R59" s="427" t="s">
        <v>104</v>
      </c>
    </row>
    <row r="60" spans="2:18" ht="21" customHeight="1" x14ac:dyDescent="0.25">
      <c r="B60" s="430"/>
      <c r="C60" s="430"/>
      <c r="D60" s="424"/>
      <c r="E60" s="13">
        <v>1</v>
      </c>
      <c r="F60" s="13">
        <v>2</v>
      </c>
      <c r="G60" s="13">
        <v>3</v>
      </c>
      <c r="H60" s="13">
        <v>4</v>
      </c>
      <c r="I60" s="13">
        <v>5</v>
      </c>
      <c r="J60" s="13">
        <v>6</v>
      </c>
      <c r="K60" s="13">
        <v>7</v>
      </c>
      <c r="L60" s="13">
        <v>8</v>
      </c>
      <c r="M60" s="13">
        <v>9</v>
      </c>
      <c r="N60" s="13">
        <v>10</v>
      </c>
      <c r="O60" s="13">
        <v>11</v>
      </c>
      <c r="P60" s="13">
        <v>12</v>
      </c>
      <c r="Q60" s="426"/>
      <c r="R60" s="428"/>
    </row>
    <row r="61" spans="2:18" ht="18.75" customHeight="1" x14ac:dyDescent="0.25">
      <c r="B61" s="51">
        <v>33901400</v>
      </c>
      <c r="C61" s="37" t="s">
        <v>5</v>
      </c>
      <c r="D61" s="39">
        <f t="shared" ref="D61:D69" si="15">R48</f>
        <v>0</v>
      </c>
      <c r="E61" s="44"/>
      <c r="F61" s="44"/>
      <c r="G61" s="44"/>
      <c r="H61" s="44"/>
      <c r="I61" s="44"/>
      <c r="J61" s="44"/>
      <c r="K61" s="44"/>
      <c r="L61" s="44"/>
      <c r="M61" s="44"/>
      <c r="N61" s="44"/>
      <c r="O61" s="44"/>
      <c r="P61" s="44"/>
      <c r="Q61" s="39">
        <f>SUM(E61:P61)</f>
        <v>0</v>
      </c>
      <c r="R61" s="39">
        <f>D61-Q61</f>
        <v>0</v>
      </c>
    </row>
    <row r="62" spans="2:18" ht="18.75" customHeight="1" x14ac:dyDescent="0.25">
      <c r="B62" s="51">
        <v>33903300</v>
      </c>
      <c r="C62" s="37" t="s">
        <v>100</v>
      </c>
      <c r="D62" s="39">
        <f t="shared" si="15"/>
        <v>0</v>
      </c>
      <c r="E62" s="44"/>
      <c r="F62" s="44"/>
      <c r="G62" s="44"/>
      <c r="H62" s="44"/>
      <c r="I62" s="44"/>
      <c r="J62" s="44"/>
      <c r="K62" s="44"/>
      <c r="L62" s="44"/>
      <c r="M62" s="44"/>
      <c r="N62" s="44"/>
      <c r="O62" s="44"/>
      <c r="P62" s="44"/>
      <c r="Q62" s="39">
        <f>SUM(E62:P62)</f>
        <v>0</v>
      </c>
      <c r="R62" s="39">
        <f>D62-Q62</f>
        <v>0</v>
      </c>
    </row>
    <row r="63" spans="2:18" ht="18.75" customHeight="1" x14ac:dyDescent="0.25">
      <c r="B63" s="51">
        <v>33903000</v>
      </c>
      <c r="C63" s="37" t="s">
        <v>6</v>
      </c>
      <c r="D63" s="39">
        <f t="shared" si="15"/>
        <v>0</v>
      </c>
      <c r="E63" s="44"/>
      <c r="F63" s="44"/>
      <c r="G63" s="44"/>
      <c r="H63" s="44"/>
      <c r="I63" s="44"/>
      <c r="J63" s="44"/>
      <c r="K63" s="44"/>
      <c r="L63" s="44"/>
      <c r="M63" s="44"/>
      <c r="N63" s="44"/>
      <c r="O63" s="44"/>
      <c r="P63" s="44"/>
      <c r="Q63" s="39">
        <f t="shared" ref="Q63:Q69" si="16">SUM(E63:P63)</f>
        <v>0</v>
      </c>
      <c r="R63" s="39">
        <f t="shared" ref="R63:R69" si="17">D63-Q63</f>
        <v>0</v>
      </c>
    </row>
    <row r="64" spans="2:18" ht="18.75" customHeight="1" x14ac:dyDescent="0.25">
      <c r="B64" s="51">
        <v>33901800</v>
      </c>
      <c r="C64" s="37" t="s">
        <v>101</v>
      </c>
      <c r="D64" s="39">
        <f t="shared" si="15"/>
        <v>0</v>
      </c>
      <c r="E64" s="44"/>
      <c r="F64" s="44"/>
      <c r="G64" s="44"/>
      <c r="H64" s="44"/>
      <c r="I64" s="44"/>
      <c r="J64" s="44"/>
      <c r="K64" s="44"/>
      <c r="L64" s="44"/>
      <c r="M64" s="44"/>
      <c r="N64" s="44"/>
      <c r="O64" s="44"/>
      <c r="P64" s="44"/>
      <c r="Q64" s="39">
        <f t="shared" si="16"/>
        <v>0</v>
      </c>
      <c r="R64" s="39">
        <f t="shared" si="17"/>
        <v>0</v>
      </c>
    </row>
    <row r="65" spans="2:18" ht="18.75" customHeight="1" x14ac:dyDescent="0.25">
      <c r="B65" s="51">
        <v>33903600</v>
      </c>
      <c r="C65" s="37" t="s">
        <v>8</v>
      </c>
      <c r="D65" s="39">
        <f t="shared" si="15"/>
        <v>0</v>
      </c>
      <c r="E65" s="44"/>
      <c r="F65" s="44"/>
      <c r="G65" s="44"/>
      <c r="H65" s="44"/>
      <c r="I65" s="44"/>
      <c r="J65" s="44"/>
      <c r="K65" s="44"/>
      <c r="L65" s="44"/>
      <c r="M65" s="44"/>
      <c r="N65" s="44"/>
      <c r="O65" s="44"/>
      <c r="P65" s="44"/>
      <c r="Q65" s="39">
        <f t="shared" si="16"/>
        <v>0</v>
      </c>
      <c r="R65" s="39">
        <f t="shared" si="17"/>
        <v>0</v>
      </c>
    </row>
    <row r="66" spans="2:18" ht="18.75" customHeight="1" x14ac:dyDescent="0.25">
      <c r="B66" s="51">
        <v>33903900</v>
      </c>
      <c r="C66" s="37" t="s">
        <v>10</v>
      </c>
      <c r="D66" s="39">
        <f t="shared" si="15"/>
        <v>0</v>
      </c>
      <c r="E66" s="44"/>
      <c r="F66" s="44"/>
      <c r="G66" s="44"/>
      <c r="H66" s="44"/>
      <c r="I66" s="44"/>
      <c r="J66" s="44"/>
      <c r="K66" s="44"/>
      <c r="L66" s="44"/>
      <c r="M66" s="44"/>
      <c r="N66" s="44"/>
      <c r="O66" s="44"/>
      <c r="P66" s="44"/>
      <c r="Q66" s="39">
        <f t="shared" si="16"/>
        <v>0</v>
      </c>
      <c r="R66" s="39">
        <f t="shared" si="17"/>
        <v>0</v>
      </c>
    </row>
    <row r="67" spans="2:18" ht="18.75" customHeight="1" x14ac:dyDescent="0.25">
      <c r="B67" s="51">
        <v>33903916</v>
      </c>
      <c r="C67" s="37" t="s">
        <v>102</v>
      </c>
      <c r="D67" s="39">
        <f t="shared" si="15"/>
        <v>0</v>
      </c>
      <c r="E67" s="44"/>
      <c r="F67" s="44"/>
      <c r="G67" s="44"/>
      <c r="H67" s="44"/>
      <c r="I67" s="44"/>
      <c r="J67" s="44"/>
      <c r="K67" s="44"/>
      <c r="L67" s="44"/>
      <c r="M67" s="44"/>
      <c r="N67" s="44"/>
      <c r="O67" s="44"/>
      <c r="P67" s="44"/>
      <c r="Q67" s="39">
        <f t="shared" si="16"/>
        <v>0</v>
      </c>
      <c r="R67" s="39">
        <f t="shared" si="17"/>
        <v>0</v>
      </c>
    </row>
    <row r="68" spans="2:18" ht="18.75" customHeight="1" x14ac:dyDescent="0.25">
      <c r="B68" s="51">
        <v>44905100</v>
      </c>
      <c r="C68" s="37" t="s">
        <v>12</v>
      </c>
      <c r="D68" s="39">
        <f t="shared" si="15"/>
        <v>0</v>
      </c>
      <c r="E68" s="44"/>
      <c r="F68" s="44"/>
      <c r="G68" s="44"/>
      <c r="H68" s="44"/>
      <c r="I68" s="44"/>
      <c r="J68" s="44"/>
      <c r="K68" s="44"/>
      <c r="L68" s="44"/>
      <c r="M68" s="44"/>
      <c r="N68" s="44"/>
      <c r="O68" s="44"/>
      <c r="P68" s="44"/>
      <c r="Q68" s="39">
        <f>SUM(E68:P68)</f>
        <v>0</v>
      </c>
      <c r="R68" s="39">
        <f>D68-Q68</f>
        <v>0</v>
      </c>
    </row>
    <row r="69" spans="2:18" ht="18.75" customHeight="1" x14ac:dyDescent="0.25">
      <c r="B69" s="51">
        <v>44905200</v>
      </c>
      <c r="C69" s="37" t="s">
        <v>103</v>
      </c>
      <c r="D69" s="39">
        <f t="shared" si="15"/>
        <v>0</v>
      </c>
      <c r="E69" s="44"/>
      <c r="F69" s="44"/>
      <c r="G69" s="44"/>
      <c r="H69" s="44"/>
      <c r="I69" s="44"/>
      <c r="J69" s="44"/>
      <c r="K69" s="44"/>
      <c r="L69" s="44"/>
      <c r="M69" s="44"/>
      <c r="N69" s="44"/>
      <c r="O69" s="44"/>
      <c r="P69" s="44"/>
      <c r="Q69" s="39">
        <f t="shared" si="16"/>
        <v>0</v>
      </c>
      <c r="R69" s="39">
        <f t="shared" si="17"/>
        <v>0</v>
      </c>
    </row>
    <row r="70" spans="2:18" ht="18.75" customHeight="1" x14ac:dyDescent="0.25">
      <c r="B70" s="38" t="s">
        <v>0</v>
      </c>
      <c r="C70" s="38"/>
      <c r="D70" s="36">
        <f t="shared" ref="D70:R70" si="18">SUM(D61:D69)</f>
        <v>0</v>
      </c>
      <c r="E70" s="50">
        <f t="shared" si="18"/>
        <v>0</v>
      </c>
      <c r="F70" s="50">
        <f t="shared" si="18"/>
        <v>0</v>
      </c>
      <c r="G70" s="50">
        <f t="shared" si="18"/>
        <v>0</v>
      </c>
      <c r="H70" s="50">
        <f t="shared" si="18"/>
        <v>0</v>
      </c>
      <c r="I70" s="50">
        <f t="shared" si="18"/>
        <v>0</v>
      </c>
      <c r="J70" s="50">
        <f t="shared" si="18"/>
        <v>0</v>
      </c>
      <c r="K70" s="50">
        <f t="shared" si="18"/>
        <v>0</v>
      </c>
      <c r="L70" s="50">
        <f t="shared" si="18"/>
        <v>0</v>
      </c>
      <c r="M70" s="50">
        <f t="shared" si="18"/>
        <v>0</v>
      </c>
      <c r="N70" s="50">
        <f t="shared" si="18"/>
        <v>0</v>
      </c>
      <c r="O70" s="50">
        <f t="shared" si="18"/>
        <v>0</v>
      </c>
      <c r="P70" s="50">
        <f t="shared" si="18"/>
        <v>0</v>
      </c>
      <c r="Q70" s="50">
        <f t="shared" si="18"/>
        <v>0</v>
      </c>
      <c r="R70" s="36">
        <f t="shared" si="18"/>
        <v>0</v>
      </c>
    </row>
    <row r="71" spans="2:18" ht="15" hidden="1" customHeight="1" x14ac:dyDescent="0.25"/>
    <row r="72" spans="2:18" ht="15" hidden="1" customHeight="1" x14ac:dyDescent="0.25"/>
    <row r="73" spans="2:18" ht="15" hidden="1" customHeight="1" x14ac:dyDescent="0.25"/>
    <row r="74" spans="2:18" ht="15" hidden="1" customHeight="1" x14ac:dyDescent="0.25"/>
    <row r="75" spans="2:18" ht="15" hidden="1" customHeight="1" x14ac:dyDescent="0.25"/>
    <row r="76" spans="2:18" ht="15" hidden="1" customHeight="1" x14ac:dyDescent="0.25"/>
    <row r="77" spans="2:18" ht="15" hidden="1" customHeight="1" x14ac:dyDescent="0.25"/>
    <row r="78" spans="2:18" ht="15" hidden="1" customHeight="1" x14ac:dyDescent="0.25"/>
    <row r="79" spans="2:18" ht="15" hidden="1" customHeight="1" x14ac:dyDescent="0.25"/>
    <row r="80" spans="2:18"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sheetData>
  <sheetProtection selectLockedCells="1"/>
  <mergeCells count="20">
    <mergeCell ref="B59:C60"/>
    <mergeCell ref="D59:D60"/>
    <mergeCell ref="Q59:Q60"/>
    <mergeCell ref="R59:R60"/>
    <mergeCell ref="B33:C34"/>
    <mergeCell ref="D33:D34"/>
    <mergeCell ref="Q33:Q34"/>
    <mergeCell ref="R33:R34"/>
    <mergeCell ref="B46:C47"/>
    <mergeCell ref="D46:D47"/>
    <mergeCell ref="Q46:Q47"/>
    <mergeCell ref="R46:R47"/>
    <mergeCell ref="D4:D5"/>
    <mergeCell ref="Q4:Q5"/>
    <mergeCell ref="R4:R5"/>
    <mergeCell ref="B4:C5"/>
    <mergeCell ref="B18:C19"/>
    <mergeCell ref="D18:D19"/>
    <mergeCell ref="Q18:Q19"/>
    <mergeCell ref="R18:R19"/>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Aba_01</vt:lpstr>
      <vt:lpstr>Aba_02</vt:lpstr>
      <vt:lpstr>Aba_03</vt:lpstr>
      <vt:lpstr>Aba_04</vt:lpstr>
      <vt:lpstr>Aba_05</vt:lpstr>
      <vt:lpstr>Aba_06</vt:lpstr>
      <vt:lpstr>Aba_07</vt:lpstr>
      <vt:lpstr>Aba_08</vt:lpstr>
      <vt:lpstr>Aba_01!Area_de_impressao</vt:lpstr>
      <vt:lpstr>Aba_02!Area_de_impressao</vt:lpstr>
      <vt:lpstr>Aba_03!Area_de_impressao</vt:lpstr>
      <vt:lpstr>Aba_04!Area_de_impressao</vt:lpstr>
      <vt:lpstr>Aba_05!Area_de_impressao</vt:lpstr>
      <vt:lpstr>Aba_06!Area_de_impressao</vt:lpstr>
      <vt:lpstr>Aba_08!Area_de_impressao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dc:creator>
  <cp:lastModifiedBy>Usuario</cp:lastModifiedBy>
  <cp:lastPrinted>2024-03-04T16:47:41Z</cp:lastPrinted>
  <dcterms:created xsi:type="dcterms:W3CDTF">2016-10-20T17:02:43Z</dcterms:created>
  <dcterms:modified xsi:type="dcterms:W3CDTF">2024-03-04T16:51:27Z</dcterms:modified>
</cp:coreProperties>
</file>